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a\Desktop\ANEKS NR 1 2022-2023 SPN SM\"/>
    </mc:Choice>
  </mc:AlternateContent>
  <xr:revisionPtr revIDLastSave="0" documentId="13_ncr:1_{97EEBEAC-F2AA-46FA-8D71-20407878A683}" xr6:coauthVersionLast="36" xr6:coauthVersionMax="36" xr10:uidLastSave="{00000000-0000-0000-0000-000000000000}"/>
  <bookViews>
    <workbookView xWindow="-12" yWindow="48" windowWidth="10200" windowHeight="8208" tabRatio="647" activeTab="4" xr2:uid="{00000000-000D-0000-FFFF-FFFF00000000}"/>
  </bookViews>
  <sheets>
    <sheet name=" IV TMg (4 let) 22-23 " sheetId="20" r:id="rId1"/>
    <sheet name=" IV TMp 22-23   " sheetId="28" r:id="rId2"/>
    <sheet name=" III TM 22-23  " sheetId="27" r:id="rId3"/>
    <sheet name=" II TM 22-23 " sheetId="25" r:id="rId4"/>
    <sheet name=" I TM -MEC. 03 22-23   " sheetId="29" r:id="rId5"/>
  </sheets>
  <externalReferences>
    <externalReference r:id="rId6"/>
  </externalReferences>
  <definedNames>
    <definedName name="a" localSheetId="4">'[1]311204_T_p_1'!#REF!</definedName>
    <definedName name="a" localSheetId="3">'[1]311204_T_p_1'!#REF!</definedName>
    <definedName name="a" localSheetId="2">'[1]311204_T_p_1'!#REF!</definedName>
    <definedName name="a" localSheetId="0">'[1]311204_T_p_1'!#REF!</definedName>
    <definedName name="a" localSheetId="1">'[1]311204_T_p_1'!#REF!</definedName>
    <definedName name="a">'[1]311204_T_p_1'!#REF!</definedName>
    <definedName name="A_numerowanie_teoret" localSheetId="4">#REF!</definedName>
    <definedName name="A_numerowanie_teoret" localSheetId="3">#REF!</definedName>
    <definedName name="A_numerowanie_teoret" localSheetId="2">#REF!</definedName>
    <definedName name="A_numerowanie_teoret" localSheetId="0">#REF!</definedName>
    <definedName name="A_numerowanie_teoret" localSheetId="1">#REF!</definedName>
    <definedName name="A_numerowanie_teoret">#REF!</definedName>
    <definedName name="B_wstaw_teoretyczny" localSheetId="4">'[1]311204_T_p_1'!#REF!</definedName>
    <definedName name="B_wstaw_teoretyczny" localSheetId="3">'[1]311204_T_p_1'!#REF!</definedName>
    <definedName name="B_wstaw_teoretyczny" localSheetId="2">'[1]311204_T_p_1'!#REF!</definedName>
    <definedName name="B_wstaw_teoretyczny" localSheetId="0">'[1]311204_T_p_1'!#REF!</definedName>
    <definedName name="B_wstaw_teoretyczny" localSheetId="1">'[1]311204_T_p_1'!#REF!</definedName>
    <definedName name="B_wstaw_teoretyczny">'[1]311204_T_p_1'!#REF!</definedName>
  </definedNames>
  <calcPr calcId="191029"/>
</workbook>
</file>

<file path=xl/calcChain.xml><?xml version="1.0" encoding="utf-8"?>
<calcChain xmlns="http://schemas.openxmlformats.org/spreadsheetml/2006/main">
  <c r="F57" i="29" l="1"/>
  <c r="E57" i="29"/>
  <c r="F57" i="25"/>
  <c r="E57" i="25"/>
  <c r="F62" i="27"/>
  <c r="E62" i="27"/>
  <c r="F57" i="28"/>
  <c r="E57" i="28"/>
  <c r="I30" i="29" l="1"/>
  <c r="D56" i="28" l="1"/>
  <c r="E56" i="28"/>
  <c r="F56" i="28"/>
  <c r="H32" i="28"/>
  <c r="G32" i="28"/>
  <c r="D32" i="28"/>
  <c r="E32" i="28"/>
  <c r="F32" i="28"/>
  <c r="C32" i="28"/>
  <c r="I30" i="28"/>
  <c r="F56" i="27"/>
  <c r="E56" i="27"/>
  <c r="D56" i="27"/>
  <c r="C56" i="27"/>
  <c r="I55" i="27"/>
  <c r="H32" i="27"/>
  <c r="G32" i="27"/>
  <c r="D32" i="27"/>
  <c r="E32" i="27"/>
  <c r="F32" i="27"/>
  <c r="C32" i="27"/>
  <c r="I30" i="27"/>
  <c r="J30" i="27" s="1"/>
  <c r="J30" i="25"/>
  <c r="I56" i="25"/>
  <c r="J56" i="25" s="1"/>
  <c r="F56" i="25"/>
  <c r="E56" i="25"/>
  <c r="D56" i="25"/>
  <c r="C56" i="25"/>
  <c r="H32" i="25"/>
  <c r="G32" i="25"/>
  <c r="F32" i="25"/>
  <c r="E32" i="25"/>
  <c r="D32" i="25"/>
  <c r="C32" i="25"/>
  <c r="I30" i="25"/>
  <c r="J30" i="28" l="1"/>
  <c r="I56" i="28"/>
  <c r="I56" i="27"/>
  <c r="I32" i="27"/>
  <c r="J32" i="27" s="1"/>
  <c r="I32" i="25"/>
  <c r="J32" i="25" s="1"/>
  <c r="F56" i="29"/>
  <c r="E56" i="29"/>
  <c r="D56" i="29"/>
  <c r="C56" i="29"/>
  <c r="H32" i="29"/>
  <c r="G32" i="29"/>
  <c r="D32" i="29"/>
  <c r="E32" i="29"/>
  <c r="F32" i="29"/>
  <c r="C32" i="29"/>
  <c r="I31" i="29"/>
  <c r="I32" i="29"/>
  <c r="J32" i="29" s="1"/>
  <c r="J56" i="28" l="1"/>
  <c r="J56" i="27"/>
  <c r="I56" i="29"/>
  <c r="J30" i="29"/>
  <c r="J56" i="29" l="1"/>
  <c r="I68" i="29" l="1"/>
  <c r="F68" i="29"/>
  <c r="I60" i="29"/>
  <c r="J60" i="29" s="1"/>
  <c r="I55" i="29"/>
  <c r="J55" i="29" s="1"/>
  <c r="G49" i="29"/>
  <c r="G50" i="29" s="1"/>
  <c r="F49" i="29"/>
  <c r="E49" i="29"/>
  <c r="D49" i="29"/>
  <c r="C49" i="29"/>
  <c r="I48" i="29"/>
  <c r="J48" i="29" s="1"/>
  <c r="I47" i="29"/>
  <c r="J47" i="29" s="1"/>
  <c r="I46" i="29"/>
  <c r="J46" i="29" s="1"/>
  <c r="I45" i="29"/>
  <c r="J45" i="29" s="1"/>
  <c r="I44" i="29"/>
  <c r="G41" i="29"/>
  <c r="G42" i="29" s="1"/>
  <c r="F41" i="29"/>
  <c r="F51" i="29" s="1"/>
  <c r="E41" i="29"/>
  <c r="D41" i="29"/>
  <c r="C41" i="29"/>
  <c r="I40" i="29"/>
  <c r="J40" i="29" s="1"/>
  <c r="I39" i="29"/>
  <c r="J39" i="29" s="1"/>
  <c r="I38" i="29"/>
  <c r="J38" i="29" s="1"/>
  <c r="I37" i="29"/>
  <c r="I36" i="29"/>
  <c r="J36" i="29" s="1"/>
  <c r="I35" i="29"/>
  <c r="J35" i="29" s="1"/>
  <c r="G33" i="29"/>
  <c r="J31" i="29"/>
  <c r="H27" i="29"/>
  <c r="H53" i="29" s="1"/>
  <c r="H57" i="29" s="1"/>
  <c r="G27" i="29"/>
  <c r="F27" i="29"/>
  <c r="E27" i="29"/>
  <c r="D27" i="29"/>
  <c r="C27" i="29"/>
  <c r="I26" i="29"/>
  <c r="J26" i="29" s="1"/>
  <c r="I25" i="29"/>
  <c r="J25" i="29" s="1"/>
  <c r="I24" i="29"/>
  <c r="J24" i="29" s="1"/>
  <c r="I23" i="29"/>
  <c r="J23" i="29" s="1"/>
  <c r="I22" i="29"/>
  <c r="J22" i="29" s="1"/>
  <c r="I21" i="29"/>
  <c r="J21" i="29" s="1"/>
  <c r="I20" i="29"/>
  <c r="J20" i="29" s="1"/>
  <c r="I19" i="29"/>
  <c r="J19" i="29" s="1"/>
  <c r="I18" i="29"/>
  <c r="J18" i="29" s="1"/>
  <c r="I17" i="29"/>
  <c r="J17" i="29" s="1"/>
  <c r="I16" i="29"/>
  <c r="J16" i="29" s="1"/>
  <c r="I15" i="29"/>
  <c r="J15" i="29" s="1"/>
  <c r="I14" i="29"/>
  <c r="J14" i="29" s="1"/>
  <c r="I13" i="29"/>
  <c r="J13" i="29" s="1"/>
  <c r="I12" i="29"/>
  <c r="J12" i="29" s="1"/>
  <c r="I11" i="29"/>
  <c r="J11" i="29" s="1"/>
  <c r="F53" i="29" l="1"/>
  <c r="G51" i="29"/>
  <c r="G52" i="29" s="1"/>
  <c r="J27" i="29"/>
  <c r="E51" i="29"/>
  <c r="E53" i="29" s="1"/>
  <c r="I49" i="29"/>
  <c r="J49" i="29" s="1"/>
  <c r="D51" i="29"/>
  <c r="D53" i="29" s="1"/>
  <c r="I41" i="29"/>
  <c r="C51" i="29"/>
  <c r="C53" i="29" s="1"/>
  <c r="J44" i="29"/>
  <c r="H62" i="29"/>
  <c r="I27" i="29"/>
  <c r="G28" i="29"/>
  <c r="J37" i="29"/>
  <c r="J41" i="29" s="1"/>
  <c r="K57" i="20"/>
  <c r="L57" i="20" s="1"/>
  <c r="I68" i="28"/>
  <c r="F68" i="28"/>
  <c r="I60" i="28"/>
  <c r="J60" i="28" s="1"/>
  <c r="I55" i="28"/>
  <c r="J55" i="28" s="1"/>
  <c r="G49" i="28"/>
  <c r="G50" i="28" s="1"/>
  <c r="F49" i="28"/>
  <c r="E49" i="28"/>
  <c r="D49" i="28"/>
  <c r="C49" i="28"/>
  <c r="I48" i="28"/>
  <c r="J48" i="28" s="1"/>
  <c r="I47" i="28"/>
  <c r="J47" i="28" s="1"/>
  <c r="I46" i="28"/>
  <c r="J46" i="28" s="1"/>
  <c r="I45" i="28"/>
  <c r="J45" i="28" s="1"/>
  <c r="I44" i="28"/>
  <c r="G41" i="28"/>
  <c r="F41" i="28"/>
  <c r="E41" i="28"/>
  <c r="D41" i="28"/>
  <c r="C41" i="28"/>
  <c r="I40" i="28"/>
  <c r="J40" i="28" s="1"/>
  <c r="I39" i="28"/>
  <c r="J39" i="28" s="1"/>
  <c r="I38" i="28"/>
  <c r="J38" i="28" s="1"/>
  <c r="I37" i="28"/>
  <c r="J37" i="28" s="1"/>
  <c r="I36" i="28"/>
  <c r="J36" i="28" s="1"/>
  <c r="I35" i="28"/>
  <c r="G33" i="28"/>
  <c r="I31" i="28"/>
  <c r="H27" i="28"/>
  <c r="H53" i="28" s="1"/>
  <c r="H57" i="28" s="1"/>
  <c r="G27" i="28"/>
  <c r="F27" i="28"/>
  <c r="E27" i="28"/>
  <c r="D27" i="28"/>
  <c r="C27" i="28"/>
  <c r="I26" i="28"/>
  <c r="J26" i="28" s="1"/>
  <c r="I25" i="28"/>
  <c r="J25" i="28" s="1"/>
  <c r="I24" i="28"/>
  <c r="J24" i="28" s="1"/>
  <c r="I23" i="28"/>
  <c r="J23" i="28" s="1"/>
  <c r="I22" i="28"/>
  <c r="J22" i="28" s="1"/>
  <c r="I21" i="28"/>
  <c r="J21" i="28" s="1"/>
  <c r="I20" i="28"/>
  <c r="J20" i="28" s="1"/>
  <c r="I19" i="28"/>
  <c r="J19" i="28" s="1"/>
  <c r="I18" i="28"/>
  <c r="J18" i="28" s="1"/>
  <c r="I17" i="28"/>
  <c r="J17" i="28" s="1"/>
  <c r="I16" i="28"/>
  <c r="J16" i="28" s="1"/>
  <c r="I15" i="28"/>
  <c r="J15" i="28" s="1"/>
  <c r="I14" i="28"/>
  <c r="J14" i="28" s="1"/>
  <c r="I13" i="28"/>
  <c r="J13" i="28" s="1"/>
  <c r="I12" i="28"/>
  <c r="J12" i="28" s="1"/>
  <c r="I11" i="28"/>
  <c r="J11" i="28" s="1"/>
  <c r="I68" i="27"/>
  <c r="F68" i="27"/>
  <c r="I60" i="27"/>
  <c r="J60" i="27" s="1"/>
  <c r="J55" i="27"/>
  <c r="G49" i="27"/>
  <c r="G50" i="27" s="1"/>
  <c r="F49" i="27"/>
  <c r="E49" i="27"/>
  <c r="D49" i="27"/>
  <c r="C49" i="27"/>
  <c r="I48" i="27"/>
  <c r="J48" i="27" s="1"/>
  <c r="I47" i="27"/>
  <c r="J47" i="27" s="1"/>
  <c r="I46" i="27"/>
  <c r="J46" i="27" s="1"/>
  <c r="I45" i="27"/>
  <c r="J45" i="27" s="1"/>
  <c r="I44" i="27"/>
  <c r="J44" i="27" s="1"/>
  <c r="G41" i="27"/>
  <c r="F41" i="27"/>
  <c r="E41" i="27"/>
  <c r="D41" i="27"/>
  <c r="C41" i="27"/>
  <c r="I40" i="27"/>
  <c r="J40" i="27" s="1"/>
  <c r="I39" i="27"/>
  <c r="J39" i="27" s="1"/>
  <c r="I38" i="27"/>
  <c r="J38" i="27" s="1"/>
  <c r="I37" i="27"/>
  <c r="J37" i="27" s="1"/>
  <c r="I36" i="27"/>
  <c r="J36" i="27" s="1"/>
  <c r="I35" i="27"/>
  <c r="G33" i="27"/>
  <c r="I31" i="27"/>
  <c r="J31" i="27" s="1"/>
  <c r="H27" i="27"/>
  <c r="H53" i="27" s="1"/>
  <c r="H57" i="27" s="1"/>
  <c r="G27" i="27"/>
  <c r="F27" i="27"/>
  <c r="E27" i="27"/>
  <c r="D27" i="27"/>
  <c r="C27" i="27"/>
  <c r="I26" i="27"/>
  <c r="J26" i="27" s="1"/>
  <c r="I25" i="27"/>
  <c r="J25" i="27" s="1"/>
  <c r="I24" i="27"/>
  <c r="J24" i="27" s="1"/>
  <c r="I23" i="27"/>
  <c r="J23" i="27" s="1"/>
  <c r="I22" i="27"/>
  <c r="J22" i="27" s="1"/>
  <c r="I21" i="27"/>
  <c r="J21" i="27" s="1"/>
  <c r="I20" i="27"/>
  <c r="J20" i="27" s="1"/>
  <c r="I19" i="27"/>
  <c r="J19" i="27" s="1"/>
  <c r="I18" i="27"/>
  <c r="J18" i="27" s="1"/>
  <c r="I17" i="27"/>
  <c r="J17" i="27" s="1"/>
  <c r="I16" i="27"/>
  <c r="J16" i="27" s="1"/>
  <c r="I15" i="27"/>
  <c r="J15" i="27" s="1"/>
  <c r="I14" i="27"/>
  <c r="J14" i="27" s="1"/>
  <c r="I13" i="27"/>
  <c r="J13" i="27" s="1"/>
  <c r="I12" i="27"/>
  <c r="J12" i="27" s="1"/>
  <c r="I11" i="27"/>
  <c r="J11" i="27" s="1"/>
  <c r="I55" i="25"/>
  <c r="J55" i="25" s="1"/>
  <c r="G51" i="27" l="1"/>
  <c r="G52" i="27" s="1"/>
  <c r="E51" i="28"/>
  <c r="E53" i="28" s="1"/>
  <c r="G51" i="28"/>
  <c r="G52" i="28" s="1"/>
  <c r="J31" i="28"/>
  <c r="I32" i="28"/>
  <c r="J32" i="28" s="1"/>
  <c r="C51" i="28"/>
  <c r="I49" i="28"/>
  <c r="J49" i="28" s="1"/>
  <c r="G28" i="28"/>
  <c r="I41" i="28"/>
  <c r="D51" i="28"/>
  <c r="D53" i="28" s="1"/>
  <c r="G42" i="28"/>
  <c r="C53" i="28"/>
  <c r="F51" i="28"/>
  <c r="F53" i="28" s="1"/>
  <c r="J27" i="28"/>
  <c r="E51" i="27"/>
  <c r="E53" i="27" s="1"/>
  <c r="F51" i="27"/>
  <c r="G42" i="27"/>
  <c r="D51" i="27"/>
  <c r="D53" i="27" s="1"/>
  <c r="I41" i="27"/>
  <c r="C51" i="27"/>
  <c r="C53" i="27" s="1"/>
  <c r="D57" i="29"/>
  <c r="D62" i="29" s="1"/>
  <c r="E62" i="29"/>
  <c r="C57" i="29"/>
  <c r="C62" i="29" s="1"/>
  <c r="F62" i="29"/>
  <c r="G53" i="29"/>
  <c r="G57" i="29" s="1"/>
  <c r="I51" i="29"/>
  <c r="J51" i="29" s="1"/>
  <c r="H62" i="28"/>
  <c r="J44" i="28"/>
  <c r="I27" i="28"/>
  <c r="J35" i="28"/>
  <c r="J41" i="28" s="1"/>
  <c r="F53" i="27"/>
  <c r="J27" i="27"/>
  <c r="H62" i="27"/>
  <c r="I27" i="27"/>
  <c r="I49" i="27"/>
  <c r="J49" i="27" s="1"/>
  <c r="G28" i="27"/>
  <c r="J35" i="27"/>
  <c r="J41" i="27" s="1"/>
  <c r="G53" i="27" l="1"/>
  <c r="G53" i="28"/>
  <c r="G62" i="28" s="1"/>
  <c r="G63" i="28" s="1"/>
  <c r="G57" i="28"/>
  <c r="G58" i="28" s="1"/>
  <c r="E62" i="28"/>
  <c r="F62" i="28"/>
  <c r="C57" i="28"/>
  <c r="C62" i="28" s="1"/>
  <c r="D57" i="28"/>
  <c r="D62" i="28" s="1"/>
  <c r="I51" i="28"/>
  <c r="J51" i="28" s="1"/>
  <c r="C57" i="27"/>
  <c r="C62" i="27" s="1"/>
  <c r="F57" i="27"/>
  <c r="D57" i="27"/>
  <c r="D62" i="27" s="1"/>
  <c r="E57" i="27"/>
  <c r="G58" i="29"/>
  <c r="G62" i="29"/>
  <c r="G63" i="29" s="1"/>
  <c r="G54" i="29"/>
  <c r="I53" i="29"/>
  <c r="I51" i="27"/>
  <c r="J51" i="27" s="1"/>
  <c r="G57" i="27" l="1"/>
  <c r="G58" i="27" s="1"/>
  <c r="G54" i="27"/>
  <c r="G62" i="27"/>
  <c r="G63" i="27" s="1"/>
  <c r="G54" i="28"/>
  <c r="I53" i="28"/>
  <c r="J53" i="29"/>
  <c r="I57" i="29"/>
  <c r="J57" i="29" s="1"/>
  <c r="J62" i="29" s="1"/>
  <c r="I53" i="27"/>
  <c r="I57" i="27" s="1"/>
  <c r="J53" i="28" l="1"/>
  <c r="I57" i="28"/>
  <c r="J57" i="28" s="1"/>
  <c r="J62" i="28" s="1"/>
  <c r="I62" i="29"/>
  <c r="J53" i="27"/>
  <c r="I62" i="28" l="1"/>
  <c r="J57" i="27"/>
  <c r="J62" i="27" s="1"/>
  <c r="I62" i="27"/>
  <c r="I47" i="25" l="1"/>
  <c r="J47" i="25" s="1"/>
  <c r="I68" i="25"/>
  <c r="F68" i="25"/>
  <c r="I60" i="25"/>
  <c r="J60" i="25" s="1"/>
  <c r="G49" i="25"/>
  <c r="G50" i="25" s="1"/>
  <c r="F49" i="25"/>
  <c r="E49" i="25"/>
  <c r="D49" i="25"/>
  <c r="C49" i="25"/>
  <c r="I48" i="25"/>
  <c r="J48" i="25" s="1"/>
  <c r="I46" i="25"/>
  <c r="J46" i="25" s="1"/>
  <c r="I45" i="25"/>
  <c r="J45" i="25" s="1"/>
  <c r="I44" i="25"/>
  <c r="J44" i="25" s="1"/>
  <c r="G41" i="25"/>
  <c r="F41" i="25"/>
  <c r="E41" i="25"/>
  <c r="D41" i="25"/>
  <c r="C41" i="25"/>
  <c r="I40" i="25"/>
  <c r="J40" i="25" s="1"/>
  <c r="I39" i="25"/>
  <c r="J39" i="25" s="1"/>
  <c r="I38" i="25"/>
  <c r="J38" i="25" s="1"/>
  <c r="I37" i="25"/>
  <c r="J37" i="25" s="1"/>
  <c r="I36" i="25"/>
  <c r="J36" i="25" s="1"/>
  <c r="I35" i="25"/>
  <c r="G33" i="25"/>
  <c r="I31" i="25"/>
  <c r="H27" i="25"/>
  <c r="G27" i="25"/>
  <c r="F27" i="25"/>
  <c r="E27" i="25"/>
  <c r="D27" i="25"/>
  <c r="C27" i="25"/>
  <c r="I26" i="25"/>
  <c r="J26" i="25" s="1"/>
  <c r="I25" i="25"/>
  <c r="J25" i="25" s="1"/>
  <c r="I24" i="25"/>
  <c r="J24" i="25" s="1"/>
  <c r="I23" i="25"/>
  <c r="J23" i="25" s="1"/>
  <c r="I22" i="25"/>
  <c r="J22" i="25" s="1"/>
  <c r="I21" i="25"/>
  <c r="J21" i="25" s="1"/>
  <c r="I20" i="25"/>
  <c r="J20" i="25" s="1"/>
  <c r="I19" i="25"/>
  <c r="J19" i="25" s="1"/>
  <c r="I18" i="25"/>
  <c r="J18" i="25" s="1"/>
  <c r="I17" i="25"/>
  <c r="J17" i="25" s="1"/>
  <c r="I16" i="25"/>
  <c r="J16" i="25" s="1"/>
  <c r="I15" i="25"/>
  <c r="J15" i="25" s="1"/>
  <c r="I14" i="25"/>
  <c r="J14" i="25" s="1"/>
  <c r="I13" i="25"/>
  <c r="J13" i="25" s="1"/>
  <c r="I12" i="25"/>
  <c r="J12" i="25" s="1"/>
  <c r="I11" i="25"/>
  <c r="K49" i="20"/>
  <c r="L49" i="20" s="1"/>
  <c r="G28" i="25" l="1"/>
  <c r="D51" i="25"/>
  <c r="C51" i="25"/>
  <c r="E51" i="25"/>
  <c r="E53" i="25" s="1"/>
  <c r="C53" i="25"/>
  <c r="F51" i="25"/>
  <c r="F53" i="25" s="1"/>
  <c r="D53" i="25"/>
  <c r="G51" i="25"/>
  <c r="G52" i="25" s="1"/>
  <c r="H53" i="25"/>
  <c r="I41" i="25"/>
  <c r="I27" i="25"/>
  <c r="J35" i="25"/>
  <c r="J41" i="25" s="1"/>
  <c r="I49" i="25"/>
  <c r="J49" i="25" s="1"/>
  <c r="J31" i="25"/>
  <c r="G42" i="25"/>
  <c r="J11" i="25"/>
  <c r="J27" i="25" s="1"/>
  <c r="F62" i="25" l="1"/>
  <c r="E62" i="25"/>
  <c r="D57" i="25"/>
  <c r="D62" i="25" s="1"/>
  <c r="C62" i="25"/>
  <c r="C57" i="25"/>
  <c r="H62" i="25"/>
  <c r="H57" i="25"/>
  <c r="G53" i="25"/>
  <c r="G57" i="25" s="1"/>
  <c r="G62" i="25"/>
  <c r="G63" i="25" s="1"/>
  <c r="I51" i="25"/>
  <c r="G54" i="25" l="1"/>
  <c r="G58" i="25"/>
  <c r="J51" i="25"/>
  <c r="I53" i="25"/>
  <c r="I57" i="25" s="1"/>
  <c r="I62" i="25" l="1"/>
  <c r="J57" i="25"/>
  <c r="J62" i="25" s="1"/>
  <c r="J53" i="25"/>
  <c r="I67" i="20" l="1"/>
  <c r="F67" i="20"/>
  <c r="K61" i="20"/>
  <c r="L61" i="20" s="1"/>
  <c r="I51" i="20"/>
  <c r="H51" i="20"/>
  <c r="G51" i="20"/>
  <c r="F51" i="20"/>
  <c r="E51" i="20"/>
  <c r="D51" i="20"/>
  <c r="C51" i="20"/>
  <c r="K50" i="20"/>
  <c r="L50" i="20" s="1"/>
  <c r="K48" i="20"/>
  <c r="L48" i="20" s="1"/>
  <c r="K47" i="20"/>
  <c r="L47" i="20" s="1"/>
  <c r="K46" i="20"/>
  <c r="L46" i="20" s="1"/>
  <c r="I43" i="20"/>
  <c r="H43" i="20"/>
  <c r="G43" i="20"/>
  <c r="F43" i="20"/>
  <c r="F53" i="20" s="1"/>
  <c r="E43" i="20"/>
  <c r="D43" i="20"/>
  <c r="C43" i="20"/>
  <c r="K42" i="20"/>
  <c r="L42" i="20" s="1"/>
  <c r="K41" i="20"/>
  <c r="L41" i="20" s="1"/>
  <c r="K40" i="20"/>
  <c r="L40" i="20" s="1"/>
  <c r="K39" i="20"/>
  <c r="L39" i="20" s="1"/>
  <c r="K38" i="20"/>
  <c r="L38" i="20" s="1"/>
  <c r="K37" i="20"/>
  <c r="L37" i="20" s="1"/>
  <c r="K36" i="20"/>
  <c r="L36" i="20" s="1"/>
  <c r="J33" i="20"/>
  <c r="I33" i="20"/>
  <c r="H33" i="20"/>
  <c r="G33" i="20"/>
  <c r="F33" i="20"/>
  <c r="E33" i="20"/>
  <c r="K32" i="20"/>
  <c r="L32" i="20" s="1"/>
  <c r="K31" i="20"/>
  <c r="L31" i="20" s="1"/>
  <c r="K30" i="20"/>
  <c r="L30" i="20" s="1"/>
  <c r="J27" i="20"/>
  <c r="I27" i="20"/>
  <c r="H27" i="20"/>
  <c r="G27" i="20"/>
  <c r="F27" i="20"/>
  <c r="E27" i="20"/>
  <c r="D27" i="20"/>
  <c r="C27" i="20"/>
  <c r="K26" i="20"/>
  <c r="L26" i="20" s="1"/>
  <c r="K25" i="20"/>
  <c r="L25" i="20" s="1"/>
  <c r="K24" i="20"/>
  <c r="L24" i="20" s="1"/>
  <c r="K23" i="20"/>
  <c r="L23" i="20" s="1"/>
  <c r="K22" i="20"/>
  <c r="L22" i="20" s="1"/>
  <c r="K21" i="20"/>
  <c r="L21" i="20" s="1"/>
  <c r="K20" i="20"/>
  <c r="L20" i="20" s="1"/>
  <c r="K19" i="20"/>
  <c r="L19" i="20" s="1"/>
  <c r="K18" i="20"/>
  <c r="L18" i="20" s="1"/>
  <c r="K17" i="20"/>
  <c r="L17" i="20" s="1"/>
  <c r="K16" i="20"/>
  <c r="L16" i="20" s="1"/>
  <c r="K15" i="20"/>
  <c r="L15" i="20" s="1"/>
  <c r="K14" i="20"/>
  <c r="L14" i="20" s="1"/>
  <c r="K13" i="20"/>
  <c r="L13" i="20" s="1"/>
  <c r="K12" i="20"/>
  <c r="L12" i="20" s="1"/>
  <c r="K11" i="20"/>
  <c r="L11" i="20" s="1"/>
  <c r="G53" i="20" l="1"/>
  <c r="H53" i="20"/>
  <c r="E53" i="20"/>
  <c r="C53" i="20"/>
  <c r="I53" i="20"/>
  <c r="I54" i="20" s="1"/>
  <c r="D53" i="20"/>
  <c r="F55" i="20"/>
  <c r="F58" i="20" s="1"/>
  <c r="F62" i="20" s="1"/>
  <c r="E34" i="20"/>
  <c r="C55" i="20"/>
  <c r="C58" i="20" s="1"/>
  <c r="E28" i="20"/>
  <c r="I44" i="20"/>
  <c r="C52" i="20"/>
  <c r="I52" i="20"/>
  <c r="D55" i="20"/>
  <c r="D58" i="20" s="1"/>
  <c r="D62" i="20" s="1"/>
  <c r="H55" i="20"/>
  <c r="H58" i="20" s="1"/>
  <c r="H62" i="20" s="1"/>
  <c r="E52" i="20"/>
  <c r="J55" i="20"/>
  <c r="J58" i="20" s="1"/>
  <c r="J62" i="20" s="1"/>
  <c r="E44" i="20"/>
  <c r="L43" i="20"/>
  <c r="G52" i="20"/>
  <c r="I28" i="20"/>
  <c r="G34" i="20"/>
  <c r="I34" i="20"/>
  <c r="G55" i="20"/>
  <c r="G58" i="20" s="1"/>
  <c r="L27" i="20"/>
  <c r="L33" i="20"/>
  <c r="L51" i="20"/>
  <c r="K27" i="20"/>
  <c r="C28" i="20"/>
  <c r="G28" i="20"/>
  <c r="K33" i="20"/>
  <c r="K43" i="20"/>
  <c r="C44" i="20"/>
  <c r="G44" i="20"/>
  <c r="K51" i="20"/>
  <c r="E55" i="20"/>
  <c r="E58" i="20" s="1"/>
  <c r="I55" i="20"/>
  <c r="I58" i="20" s="1"/>
  <c r="C54" i="20" l="1"/>
  <c r="G62" i="20"/>
  <c r="G59" i="20"/>
  <c r="C59" i="20"/>
  <c r="C62" i="20"/>
  <c r="C63" i="20" s="1"/>
  <c r="E59" i="20"/>
  <c r="E62" i="20"/>
  <c r="E63" i="20" s="1"/>
  <c r="I62" i="20"/>
  <c r="I63" i="20" s="1"/>
  <c r="I59" i="20"/>
  <c r="G63" i="20"/>
  <c r="G54" i="20"/>
  <c r="C56" i="20"/>
  <c r="E54" i="20"/>
  <c r="L53" i="20"/>
  <c r="G56" i="20"/>
  <c r="E56" i="20"/>
  <c r="K53" i="20"/>
  <c r="L55" i="20"/>
  <c r="L58" i="20" s="1"/>
  <c r="L62" i="20" s="1"/>
  <c r="I56" i="20"/>
  <c r="K55" i="20" l="1"/>
  <c r="K58" i="20" s="1"/>
  <c r="K62" i="20" s="1"/>
</calcChain>
</file>

<file path=xl/sharedStrings.xml><?xml version="1.0" encoding="utf-8"?>
<sst xmlns="http://schemas.openxmlformats.org/spreadsheetml/2006/main" count="402" uniqueCount="106">
  <si>
    <t>Podbudowa programowa: gimnazjum</t>
  </si>
  <si>
    <t>Obowiązkowe zajęcia edukacyjne</t>
  </si>
  <si>
    <t>Klasa</t>
  </si>
  <si>
    <t>I</t>
  </si>
  <si>
    <t>II</t>
  </si>
  <si>
    <t>III</t>
  </si>
  <si>
    <t>Język polski</t>
  </si>
  <si>
    <t>Historia</t>
  </si>
  <si>
    <t>Wiedza o społeczeństwie</t>
  </si>
  <si>
    <t>Podstawy przedsiębiorczości</t>
  </si>
  <si>
    <t>Geografia</t>
  </si>
  <si>
    <t>Biologia</t>
  </si>
  <si>
    <t>Chemia</t>
  </si>
  <si>
    <t>Fizyka</t>
  </si>
  <si>
    <t>Matematyka</t>
  </si>
  <si>
    <t>Informatyka</t>
  </si>
  <si>
    <t>Wychowanie fizyczne</t>
  </si>
  <si>
    <t>Edukacja dla bezpieczeństwa</t>
  </si>
  <si>
    <t>Łączna liczba godzin</t>
  </si>
  <si>
    <t>Przedmioty w kształceniu zawodowym teoretycznym</t>
  </si>
  <si>
    <t>Przedmioty ogólnokształcące</t>
  </si>
  <si>
    <t>IV</t>
  </si>
  <si>
    <t>Wiedza o kulturze</t>
  </si>
  <si>
    <t xml:space="preserve">Łączna liczba godzin  </t>
  </si>
  <si>
    <t>Łączna liczba godzin kształcenia zawodowego</t>
  </si>
  <si>
    <t>tyg.</t>
  </si>
  <si>
    <t>godz.</t>
  </si>
  <si>
    <t>kl. III - zgodnie z podstawą programową</t>
  </si>
  <si>
    <t xml:space="preserve">Razem </t>
  </si>
  <si>
    <t xml:space="preserve">Przedmioty realizowane w zakresie rozszerzonym oraz uzupełniające </t>
  </si>
  <si>
    <t>Zajęcia z wychowawcą</t>
  </si>
  <si>
    <t>Lp.</t>
  </si>
  <si>
    <t>Technologia napraw elementów maszyn, urządzeń i narzędzi</t>
  </si>
  <si>
    <t>Przedmioty w kształceniu zawodowym praktycznym</t>
  </si>
  <si>
    <t>W czteroletnim cyklu kształcenia</t>
  </si>
  <si>
    <t xml:space="preserve">Liczba godzin </t>
  </si>
  <si>
    <t>Liczba godzin tyg.</t>
  </si>
  <si>
    <r>
      <t>Typ</t>
    </r>
    <r>
      <rPr>
        <b/>
        <sz val="11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szkoły:</t>
    </r>
    <r>
      <rPr>
        <b/>
        <sz val="11"/>
        <rFont val="Arial"/>
        <family val="2"/>
        <charset val="238"/>
      </rPr>
      <t xml:space="preserve"> Technikum  -  </t>
    </r>
    <r>
      <rPr>
        <sz val="11"/>
        <rFont val="Arial"/>
        <family val="2"/>
        <charset val="238"/>
      </rPr>
      <t>4-letni cykl nauczania</t>
    </r>
    <r>
      <rPr>
        <b/>
        <sz val="11"/>
        <rFont val="Arial"/>
        <family val="2"/>
        <charset val="238"/>
      </rPr>
      <t xml:space="preserve"> (do celów obliczeniowych przyjęto 30 tyg)</t>
    </r>
  </si>
  <si>
    <t>Łączna tygodniowa liczba godzin w szkole</t>
  </si>
  <si>
    <t>Podstawy sterowania i regulacji maszyn</t>
  </si>
  <si>
    <t>Organizacja procesów produkcji</t>
  </si>
  <si>
    <t xml:space="preserve">Religia/etyka </t>
  </si>
  <si>
    <t>Język angielski</t>
  </si>
  <si>
    <t>Język niemiecki</t>
  </si>
  <si>
    <t>kl. IV - zgodnie z podstawą programową</t>
  </si>
  <si>
    <r>
      <t xml:space="preserve">Kwalifikacja: MEC.08. </t>
    </r>
    <r>
      <rPr>
        <sz val="11"/>
        <rFont val="Arial"/>
        <family val="2"/>
        <charset val="238"/>
      </rPr>
      <t xml:space="preserve">Wykonywanie i naprawa elementów maszyn, urządzeń i narzędzi </t>
    </r>
  </si>
  <si>
    <r>
      <t>Zawód:</t>
    </r>
    <r>
      <rPr>
        <b/>
        <sz val="11"/>
        <rFont val="Arial"/>
        <family val="2"/>
        <charset val="238"/>
      </rPr>
      <t xml:space="preserve"> technik mechanik;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311504                                                                      cykl naucznia 2019/2020 -2022/2023</t>
    </r>
  </si>
  <si>
    <t>Egzamin potwierdzający drugą kwalifikację (MEC.09.) odbywa się pod koniec I semestru klasy IV.</t>
  </si>
  <si>
    <r>
      <t>Typ</t>
    </r>
    <r>
      <rPr>
        <b/>
        <sz val="11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szkoły:</t>
    </r>
    <r>
      <rPr>
        <b/>
        <sz val="11"/>
        <rFont val="Arial"/>
        <family val="2"/>
        <charset val="238"/>
      </rPr>
      <t xml:space="preserve"> Technikum  -  </t>
    </r>
    <r>
      <rPr>
        <sz val="11"/>
        <rFont val="Arial"/>
        <family val="2"/>
        <charset val="238"/>
      </rPr>
      <t>5-letni cykl nauczania</t>
    </r>
    <r>
      <rPr>
        <b/>
        <sz val="11"/>
        <rFont val="Arial"/>
        <family val="2"/>
        <charset val="238"/>
      </rPr>
      <t xml:space="preserve"> (do celów obliczeniowych przyjęto 30 tyg)</t>
    </r>
  </si>
  <si>
    <t>W pięcioletnim cyklu kształcenia</t>
  </si>
  <si>
    <r>
      <t xml:space="preserve">Kwalifikacja: MEC.09. </t>
    </r>
    <r>
      <rPr>
        <sz val="11"/>
        <rFont val="Arial"/>
        <family val="2"/>
        <charset val="238"/>
      </rPr>
      <t xml:space="preserve">Organizacja i nadzorowanie procesów produkcji maszyn i urządzeń      </t>
    </r>
  </si>
  <si>
    <t>Podbudowa programowa: szkoła podstawowa</t>
  </si>
  <si>
    <t>V</t>
  </si>
  <si>
    <t>Plastyka</t>
  </si>
  <si>
    <t>Przedmioty realizowane w zakresie rozszerzonym</t>
  </si>
  <si>
    <t>Pracownia podstaw konstrukcji maszyn</t>
  </si>
  <si>
    <t>Pracownia technologii mechanicznej</t>
  </si>
  <si>
    <t>Pracownia projektowania procesów produkcji</t>
  </si>
  <si>
    <t>Język angielski zawodowy</t>
  </si>
  <si>
    <t>5r</t>
  </si>
  <si>
    <t>Egzamin potwierdzający pierwszą kwalifikację (MEC.08.) odbywa się pod koniec  klasy III.</t>
  </si>
  <si>
    <t xml:space="preserve">Działalność gospodarcza </t>
  </si>
  <si>
    <t>Pracownia technik wytwarzania</t>
  </si>
  <si>
    <t>Podstawy techniki wytwarzania  i zasady bezpieczeństwa i higieny pracy</t>
  </si>
  <si>
    <t xml:space="preserve">Podstawy konstrukcji maszyn </t>
  </si>
  <si>
    <t xml:space="preserve">Przedmioty w kształceniu zawodowym </t>
  </si>
  <si>
    <t>Przedmioty realizowane w formie zajęć praktycznych</t>
  </si>
  <si>
    <t>14r</t>
  </si>
  <si>
    <t>Egzamin potwierdzający pierwszą kwalifikację (MEC.08.) odbywa się pod koniec II semestru klasy III.</t>
  </si>
  <si>
    <t>Minimalny wymiar praktyk zawodowych</t>
  </si>
  <si>
    <t>Egzamin potwierdzający drugą kwalifikację (MEC.09.) odbywa się pod koniec I semestru klasy V.</t>
  </si>
  <si>
    <t>Powiatowe Centrum Kształcenia Zawodowego i Ustawicznego w Pucku</t>
  </si>
  <si>
    <r>
      <t>Zawód:</t>
    </r>
    <r>
      <rPr>
        <b/>
        <sz val="11"/>
        <rFont val="Arial"/>
        <family val="2"/>
        <charset val="238"/>
      </rPr>
      <t xml:space="preserve"> technik mechanik;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311504                                                                      cykl naucznia 2021/2022 - 2025/2026</t>
    </r>
  </si>
  <si>
    <t>Egzamin potwierdzający pierwszą kwalifikację (MEC.08.) odbywa się pod koniec I semestru klasy IV.</t>
  </si>
  <si>
    <t>TYGODNIOWY ROZKŁAD ZAJĘĆ         Rok szkolny 2022/2023                                  Klasa 2 TM</t>
  </si>
  <si>
    <t>Łączna liczba godzin obowiązkowych zajęć edukacyjnych i zajęć z wychowawcą</t>
  </si>
  <si>
    <t>Ogółem</t>
  </si>
  <si>
    <t>TYGODNIOWY ROZKŁAD ZAJĘĆ         Rok szkolny 2022/2023                                  Klasa 1 TM</t>
  </si>
  <si>
    <r>
      <t>Zawód:</t>
    </r>
    <r>
      <rPr>
        <b/>
        <sz val="11"/>
        <rFont val="Arial"/>
        <family val="2"/>
        <charset val="238"/>
      </rPr>
      <t xml:space="preserve"> technik mechanik;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311504                                                                      cykl naucznia 2022/2023 - 2026/2027</t>
    </r>
  </si>
  <si>
    <t>Historia i terażniejszość</t>
  </si>
  <si>
    <t>TYGODNIOWY ROZKŁAD ZAJĘĆ         Rok szkolny 2022/2023                                  Klasa 3 TM</t>
  </si>
  <si>
    <r>
      <t>Zawód:</t>
    </r>
    <r>
      <rPr>
        <b/>
        <sz val="11"/>
        <rFont val="Arial"/>
        <family val="2"/>
        <charset val="238"/>
      </rPr>
      <t xml:space="preserve"> technik mechanik;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311504                                                                     cykl naucznia 20202021 - 2024/2025</t>
    </r>
  </si>
  <si>
    <r>
      <t>Zawód:</t>
    </r>
    <r>
      <rPr>
        <b/>
        <sz val="11"/>
        <rFont val="Arial"/>
        <family val="2"/>
        <charset val="238"/>
      </rPr>
      <t xml:space="preserve"> technik mechanik;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311504                                                                       cykl naucznia 2019/2020 -2023/2024</t>
    </r>
  </si>
  <si>
    <t>TYGODNIOWY ROZKŁAD ZAJĘĆ         Rok szkolny 2022/2023                                   Klasa 4Mp   (4TM*P)</t>
  </si>
  <si>
    <t>Historia i społeczeczeństwo - przedmiot. uzupełniający</t>
  </si>
  <si>
    <t>Pracownia rysunku technicznego zawodowego</t>
  </si>
  <si>
    <t>Podstawy konstrukcji maszyn i zasady bezpieczeństwa i higieny pracy</t>
  </si>
  <si>
    <t>Podstawy  elektroniki i mechatroniki</t>
  </si>
  <si>
    <t>Technologia montażu i obsługa maszyn i urządzeń</t>
  </si>
  <si>
    <r>
      <t xml:space="preserve">Kwalifikacja: MEC.03. </t>
    </r>
    <r>
      <rPr>
        <sz val="11"/>
        <rFont val="Arial"/>
        <family val="2"/>
        <charset val="238"/>
      </rPr>
      <t>Montaż i obsługa maszyn i urządzeń</t>
    </r>
  </si>
  <si>
    <t>Egzamin potwierdzający pierwszą kwalifikację (MEC.03.) odbywa się pod koniec  klasy III.</t>
  </si>
  <si>
    <t>Podstawy technik wytwarzania  i zasady bezpieczeństwa i higieny pracy</t>
  </si>
  <si>
    <t xml:space="preserve">Pracownia technik wytwarzania </t>
  </si>
  <si>
    <t>Pracownia montażu i  obsługi maszyn i urządzeń</t>
  </si>
  <si>
    <t xml:space="preserve">Podstawy techniki wytwarzania  </t>
  </si>
  <si>
    <r>
      <t>Godziny do dyspozycji dyrektora szkoły</t>
    </r>
    <r>
      <rPr>
        <sz val="11"/>
        <rFont val="Arial"/>
        <family val="2"/>
        <charset val="238"/>
      </rPr>
      <t xml:space="preserve"> - Zajęcia matematyczne rozwijające zainteresowania i uzdolnienia </t>
    </r>
  </si>
  <si>
    <t>Łączna liczba godzin do dyspozycji dyrektora szkoły</t>
  </si>
  <si>
    <t>*Doradztwo zawodowe</t>
  </si>
  <si>
    <t>*Doradztwo zawodowe - minimalny wymiar godzin w pięcioletnim okresie nauczania -10 godzin: w klasie II- 5 godzin rocznie, w klasie III - 5 godzin rocznie</t>
  </si>
  <si>
    <t>Pracownia spawalnictwa - zajęcia przygotowujące do uzyskania dodatkowych uprawnień zawodowych</t>
  </si>
  <si>
    <t xml:space="preserve">Wychowanie do życia w rodzinie </t>
  </si>
  <si>
    <t>Matematyka - Godziny  do dyspozycji dyrektora szkoły przeznaczone na zwiększenie liczby godzin realizacji przedmiotów w zakresie rozszerzonym</t>
  </si>
  <si>
    <t>Fizyka - Godziny  do dyspozycji dyrektora szkoły przeznaczone na zwiększenie liczby godzin realizacji przedmiotów w zakresie rozszerzonym</t>
  </si>
  <si>
    <t>Łączna liczba godzin przedmiotu realizowanego w zakresie rozszerzonym</t>
  </si>
  <si>
    <t>SZKOLNY PLAN NAUCZANIA          Rok szkolny 2022/2023                             Klasa  4EMg  (4TM*G)</t>
  </si>
  <si>
    <t>Muzyka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</si>
</sst>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Times New Roman"/>
      <family val="1"/>
      <charset val="238"/>
    </font>
    <font>
      <i/>
      <sz val="11"/>
      <name val="Arial"/>
      <family val="2"/>
      <charset val="238"/>
    </font>
    <font>
      <b/>
      <i/>
      <sz val="9"/>
      <name val="Arial"/>
      <family val="2"/>
      <charset val="238"/>
    </font>
    <font>
      <b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222">
    <xf numFmtId="0" fontId="0" fillId="0" borderId="0" xfId="0"/>
    <xf numFmtId="0" fontId="2" fillId="0" borderId="0" xfId="0" applyFont="1"/>
    <xf numFmtId="0" fontId="0" fillId="0" borderId="0" xfId="0" applyBorder="1"/>
    <xf numFmtId="0" fontId="0" fillId="0" borderId="0" xfId="0" applyFill="1"/>
    <xf numFmtId="0" fontId="0" fillId="0" borderId="0" xfId="0" applyFont="1" applyFill="1"/>
    <xf numFmtId="0" fontId="2" fillId="0" borderId="0" xfId="0" applyFont="1" applyFill="1"/>
    <xf numFmtId="0" fontId="0" fillId="0" borderId="0" xfId="0" applyFill="1" applyBorder="1"/>
    <xf numFmtId="0" fontId="0" fillId="0" borderId="0" xfId="0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0" xfId="0" applyFont="1" applyFill="1" applyBorder="1"/>
    <xf numFmtId="0" fontId="5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5" fillId="0" borderId="0" xfId="0" applyFont="1" applyFill="1"/>
    <xf numFmtId="0" fontId="8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9" fillId="0" borderId="5" xfId="0" applyFont="1" applyFill="1" applyBorder="1"/>
    <xf numFmtId="0" fontId="6" fillId="2" borderId="2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justify" vertical="center"/>
    </xf>
    <xf numFmtId="0" fontId="5" fillId="0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justify" vertical="center"/>
    </xf>
    <xf numFmtId="0" fontId="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1" fontId="6" fillId="2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5" fillId="2" borderId="6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6" fillId="3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left" vertical="center" wrapText="1"/>
    </xf>
    <xf numFmtId="0" fontId="8" fillId="0" borderId="4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justify" vertical="center"/>
    </xf>
    <xf numFmtId="0" fontId="11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6" fillId="0" borderId="12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right" vertical="center" wrapText="1"/>
    </xf>
    <xf numFmtId="0" fontId="6" fillId="0" borderId="8" xfId="0" applyFont="1" applyFill="1" applyBorder="1" applyAlignment="1">
      <alignment horizontal="right" vertical="center" wrapText="1"/>
    </xf>
    <xf numFmtId="0" fontId="6" fillId="0" borderId="9" xfId="0" applyFont="1" applyFill="1" applyBorder="1" applyAlignment="1">
      <alignment horizontal="right" vertical="center" wrapText="1"/>
    </xf>
    <xf numFmtId="0" fontId="6" fillId="0" borderId="10" xfId="0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right" vertical="center"/>
    </xf>
    <xf numFmtId="0" fontId="6" fillId="0" borderId="9" xfId="0" applyFont="1" applyFill="1" applyBorder="1" applyAlignment="1">
      <alignment horizontal="right" vertical="center"/>
    </xf>
    <xf numFmtId="0" fontId="6" fillId="0" borderId="10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164" fontId="5" fillId="2" borderId="6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justify" vertical="center"/>
    </xf>
    <xf numFmtId="0" fontId="5" fillId="0" borderId="5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right" vertical="center"/>
    </xf>
    <xf numFmtId="1" fontId="6" fillId="0" borderId="2" xfId="0" applyNumberFormat="1" applyFont="1" applyFill="1" applyBorder="1" applyAlignment="1">
      <alignment horizontal="center" vertical="center"/>
    </xf>
    <xf numFmtId="1" fontId="6" fillId="2" borderId="6" xfId="0" applyNumberFormat="1" applyFont="1" applyFill="1" applyBorder="1" applyAlignment="1">
      <alignment horizontal="center" vertical="center"/>
    </xf>
    <xf numFmtId="1" fontId="6" fillId="2" borderId="4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right" vertical="center"/>
    </xf>
    <xf numFmtId="1" fontId="6" fillId="3" borderId="6" xfId="0" applyNumberFormat="1" applyFont="1" applyFill="1" applyBorder="1" applyAlignment="1">
      <alignment horizontal="center" vertical="center"/>
    </xf>
    <xf numFmtId="1" fontId="6" fillId="3" borderId="4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/>
    </xf>
    <xf numFmtId="0" fontId="6" fillId="0" borderId="11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right" vertical="center" wrapText="1"/>
    </xf>
    <xf numFmtId="0" fontId="6" fillId="0" borderId="12" xfId="0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right" vertical="center"/>
    </xf>
    <xf numFmtId="0" fontId="6" fillId="2" borderId="8" xfId="0" applyFont="1" applyFill="1" applyBorder="1" applyAlignment="1">
      <alignment horizontal="right" vertical="center"/>
    </xf>
    <xf numFmtId="0" fontId="6" fillId="2" borderId="9" xfId="0" applyFont="1" applyFill="1" applyBorder="1" applyAlignment="1">
      <alignment horizontal="right" vertical="center"/>
    </xf>
    <xf numFmtId="0" fontId="6" fillId="2" borderId="10" xfId="0" applyFont="1" applyFill="1" applyBorder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right" vertical="center" wrapText="1"/>
    </xf>
    <xf numFmtId="0" fontId="6" fillId="0" borderId="4" xfId="0" applyFont="1" applyFill="1" applyBorder="1" applyAlignment="1">
      <alignment horizontal="right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1" fontId="6" fillId="0" borderId="3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164" fontId="5" fillId="0" borderId="6" xfId="0" applyNumberFormat="1" applyFont="1" applyFill="1" applyBorder="1" applyAlignment="1">
      <alignment horizontal="center" vertical="center"/>
    </xf>
    <xf numFmtId="164" fontId="5" fillId="0" borderId="4" xfId="0" applyNumberFormat="1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6" fillId="3" borderId="1" xfId="0" applyNumberFormat="1" applyFont="1" applyFill="1" applyBorder="1" applyAlignment="1">
      <alignment horizontal="center" vertical="center"/>
    </xf>
    <xf numFmtId="1" fontId="5" fillId="3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right" vertical="center" wrapText="1"/>
    </xf>
    <xf numFmtId="0" fontId="5" fillId="0" borderId="4" xfId="0" applyFont="1" applyFill="1" applyBorder="1" applyAlignment="1">
      <alignment horizontal="right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nts%20and%20Settings\emilia.maciejewska.MEN-3545\Ustawienia%20lokalne\Temporary%20Internet%20Files\Content.Outlook\32262Z0G\Users\Kamil\Desktop\311204%20technikum%20budownictwa\311204_Technik_budownictwa_09.01.2012_WSZ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11204_T_p"/>
      <sheetName val="311204_T_p_1"/>
      <sheetName val="311204_T_p 2"/>
    </sheetNames>
    <sheetDataSet>
      <sheetData sheetId="0"/>
      <sheetData sheetId="1"/>
      <sheetData sheetId="2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2"/>
  <sheetViews>
    <sheetView topLeftCell="A25" zoomScaleNormal="100" workbookViewId="0">
      <selection activeCell="T17" sqref="T17"/>
    </sheetView>
  </sheetViews>
  <sheetFormatPr defaultRowHeight="13.2" x14ac:dyDescent="0.25"/>
  <cols>
    <col min="1" max="1" width="4.6640625" style="4" customWidth="1"/>
    <col min="2" max="2" width="64" style="4" customWidth="1"/>
    <col min="3" max="3" width="5.6640625" style="4" customWidth="1"/>
    <col min="4" max="4" width="6.5546875" style="4" customWidth="1"/>
    <col min="5" max="10" width="5.6640625" style="4" customWidth="1"/>
    <col min="11" max="11" width="11.6640625" style="4" customWidth="1"/>
    <col min="12" max="12" width="11.44140625" style="4" customWidth="1"/>
    <col min="13" max="13" width="8.88671875" style="3"/>
  </cols>
  <sheetData>
    <row r="1" spans="1:12" ht="17.399999999999999" x14ac:dyDescent="0.25">
      <c r="A1" s="107" t="s">
        <v>104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</row>
    <row r="2" spans="1:12" ht="13.8" x14ac:dyDescent="0.25">
      <c r="A2" s="108" t="s">
        <v>37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</row>
    <row r="3" spans="1:12" ht="13.8" x14ac:dyDescent="0.25">
      <c r="A3" s="108" t="s">
        <v>46</v>
      </c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</row>
    <row r="4" spans="1:12" ht="13.8" x14ac:dyDescent="0.25">
      <c r="A4" s="108" t="s">
        <v>0</v>
      </c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</row>
    <row r="5" spans="1:12" ht="13.8" x14ac:dyDescent="0.25">
      <c r="A5" s="109" t="s">
        <v>45</v>
      </c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</row>
    <row r="6" spans="1:12" ht="13.8" x14ac:dyDescent="0.25">
      <c r="A6" s="106" t="s">
        <v>50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</row>
    <row r="7" spans="1:12" ht="12" customHeight="1" x14ac:dyDescent="0.25">
      <c r="A7" s="110" t="s">
        <v>31</v>
      </c>
      <c r="B7" s="110" t="s">
        <v>1</v>
      </c>
      <c r="C7" s="112" t="s">
        <v>2</v>
      </c>
      <c r="D7" s="112"/>
      <c r="E7" s="112"/>
      <c r="F7" s="112"/>
      <c r="G7" s="112"/>
      <c r="H7" s="112"/>
      <c r="I7" s="112"/>
      <c r="J7" s="112"/>
      <c r="K7" s="113" t="s">
        <v>34</v>
      </c>
      <c r="L7" s="113"/>
    </row>
    <row r="8" spans="1:12" ht="15" customHeight="1" x14ac:dyDescent="0.25">
      <c r="A8" s="110"/>
      <c r="B8" s="110"/>
      <c r="C8" s="114" t="s">
        <v>3</v>
      </c>
      <c r="D8" s="114"/>
      <c r="E8" s="114" t="s">
        <v>4</v>
      </c>
      <c r="F8" s="114"/>
      <c r="G8" s="114" t="s">
        <v>5</v>
      </c>
      <c r="H8" s="114"/>
      <c r="I8" s="115" t="s">
        <v>21</v>
      </c>
      <c r="J8" s="115"/>
      <c r="K8" s="113"/>
      <c r="L8" s="113"/>
    </row>
    <row r="9" spans="1:12" ht="37.5" customHeight="1" x14ac:dyDescent="0.25">
      <c r="A9" s="111"/>
      <c r="B9" s="111"/>
      <c r="C9" s="62" t="s">
        <v>3</v>
      </c>
      <c r="D9" s="62" t="s">
        <v>4</v>
      </c>
      <c r="E9" s="62" t="s">
        <v>3</v>
      </c>
      <c r="F9" s="62" t="s">
        <v>4</v>
      </c>
      <c r="G9" s="62" t="s">
        <v>3</v>
      </c>
      <c r="H9" s="62" t="s">
        <v>4</v>
      </c>
      <c r="I9" s="63" t="s">
        <v>3</v>
      </c>
      <c r="J9" s="63" t="s">
        <v>4</v>
      </c>
      <c r="K9" s="8" t="s">
        <v>36</v>
      </c>
      <c r="L9" s="8" t="s">
        <v>35</v>
      </c>
    </row>
    <row r="10" spans="1:12" ht="13.8" x14ac:dyDescent="0.25">
      <c r="A10" s="116" t="s">
        <v>20</v>
      </c>
      <c r="B10" s="116"/>
      <c r="C10" s="116"/>
      <c r="D10" s="116"/>
      <c r="E10" s="116"/>
      <c r="F10" s="116"/>
      <c r="G10" s="116"/>
      <c r="H10" s="116"/>
      <c r="I10" s="116"/>
      <c r="J10" s="116"/>
      <c r="K10" s="116"/>
      <c r="L10" s="116"/>
    </row>
    <row r="11" spans="1:12" ht="13.8" x14ac:dyDescent="0.25">
      <c r="A11" s="39">
        <v>1</v>
      </c>
      <c r="B11" s="40" t="s">
        <v>6</v>
      </c>
      <c r="C11" s="42">
        <v>3</v>
      </c>
      <c r="D11" s="42">
        <v>3</v>
      </c>
      <c r="E11" s="42">
        <v>3</v>
      </c>
      <c r="F11" s="42">
        <v>3</v>
      </c>
      <c r="G11" s="42">
        <v>3</v>
      </c>
      <c r="H11" s="42">
        <v>3</v>
      </c>
      <c r="I11" s="41">
        <v>3</v>
      </c>
      <c r="J11" s="41">
        <v>3</v>
      </c>
      <c r="K11" s="16">
        <f>SUM(C11:J11)/2</f>
        <v>12</v>
      </c>
      <c r="L11" s="16">
        <f>K11*30</f>
        <v>360</v>
      </c>
    </row>
    <row r="12" spans="1:12" ht="13.8" x14ac:dyDescent="0.25">
      <c r="A12" s="18">
        <v>2</v>
      </c>
      <c r="B12" s="19" t="s">
        <v>42</v>
      </c>
      <c r="C12" s="21">
        <v>2</v>
      </c>
      <c r="D12" s="21">
        <v>2</v>
      </c>
      <c r="E12" s="21">
        <v>2</v>
      </c>
      <c r="F12" s="21">
        <v>2</v>
      </c>
      <c r="G12" s="21">
        <v>3</v>
      </c>
      <c r="H12" s="21">
        <v>3</v>
      </c>
      <c r="I12" s="33">
        <v>2</v>
      </c>
      <c r="J12" s="33">
        <v>4</v>
      </c>
      <c r="K12" s="16">
        <f t="shared" ref="K12:K26" si="0">SUM(C12:J12)/2</f>
        <v>10</v>
      </c>
      <c r="L12" s="16">
        <f t="shared" ref="L12:L26" si="1">K12*30</f>
        <v>300</v>
      </c>
    </row>
    <row r="13" spans="1:12" ht="13.8" x14ac:dyDescent="0.25">
      <c r="A13" s="18">
        <v>3</v>
      </c>
      <c r="B13" s="19" t="s">
        <v>43</v>
      </c>
      <c r="C13" s="21">
        <v>1</v>
      </c>
      <c r="D13" s="21">
        <v>1</v>
      </c>
      <c r="E13" s="21">
        <v>1</v>
      </c>
      <c r="F13" s="21">
        <v>1</v>
      </c>
      <c r="G13" s="21">
        <v>1</v>
      </c>
      <c r="H13" s="21">
        <v>1</v>
      </c>
      <c r="I13" s="33">
        <v>1</v>
      </c>
      <c r="J13" s="33">
        <v>3</v>
      </c>
      <c r="K13" s="16">
        <f t="shared" si="0"/>
        <v>5</v>
      </c>
      <c r="L13" s="16">
        <f t="shared" si="1"/>
        <v>150</v>
      </c>
    </row>
    <row r="14" spans="1:12" ht="13.8" x14ac:dyDescent="0.25">
      <c r="A14" s="18">
        <v>4</v>
      </c>
      <c r="B14" s="19" t="s">
        <v>22</v>
      </c>
      <c r="C14" s="21"/>
      <c r="D14" s="21"/>
      <c r="E14" s="21">
        <v>1</v>
      </c>
      <c r="F14" s="21">
        <v>1</v>
      </c>
      <c r="G14" s="21"/>
      <c r="H14" s="21"/>
      <c r="I14" s="33"/>
      <c r="J14" s="33"/>
      <c r="K14" s="16">
        <f t="shared" si="0"/>
        <v>1</v>
      </c>
      <c r="L14" s="16">
        <f t="shared" si="1"/>
        <v>30</v>
      </c>
    </row>
    <row r="15" spans="1:12" ht="13.8" x14ac:dyDescent="0.25">
      <c r="A15" s="18">
        <v>5</v>
      </c>
      <c r="B15" s="19" t="s">
        <v>7</v>
      </c>
      <c r="C15" s="21">
        <v>2</v>
      </c>
      <c r="D15" s="21">
        <v>2</v>
      </c>
      <c r="E15" s="21"/>
      <c r="F15" s="21"/>
      <c r="G15" s="21"/>
      <c r="H15" s="21"/>
      <c r="I15" s="33"/>
      <c r="J15" s="33"/>
      <c r="K15" s="16">
        <f t="shared" si="0"/>
        <v>2</v>
      </c>
      <c r="L15" s="16">
        <f t="shared" si="1"/>
        <v>60</v>
      </c>
    </row>
    <row r="16" spans="1:12" ht="13.8" x14ac:dyDescent="0.25">
      <c r="A16" s="18">
        <v>6</v>
      </c>
      <c r="B16" s="19" t="s">
        <v>8</v>
      </c>
      <c r="C16" s="21">
        <v>1</v>
      </c>
      <c r="D16" s="21">
        <v>1</v>
      </c>
      <c r="E16" s="21"/>
      <c r="F16" s="21"/>
      <c r="G16" s="21"/>
      <c r="H16" s="21"/>
      <c r="I16" s="33"/>
      <c r="J16" s="33"/>
      <c r="K16" s="16">
        <f t="shared" si="0"/>
        <v>1</v>
      </c>
      <c r="L16" s="16">
        <f t="shared" si="1"/>
        <v>30</v>
      </c>
    </row>
    <row r="17" spans="1:12" ht="13.8" x14ac:dyDescent="0.25">
      <c r="A17" s="18">
        <v>7</v>
      </c>
      <c r="B17" s="19" t="s">
        <v>9</v>
      </c>
      <c r="C17" s="21">
        <v>1</v>
      </c>
      <c r="D17" s="21">
        <v>1</v>
      </c>
      <c r="E17" s="21">
        <v>1</v>
      </c>
      <c r="F17" s="21">
        <v>1</v>
      </c>
      <c r="G17" s="21"/>
      <c r="H17" s="21"/>
      <c r="I17" s="33"/>
      <c r="J17" s="33"/>
      <c r="K17" s="16">
        <f t="shared" si="0"/>
        <v>2</v>
      </c>
      <c r="L17" s="16">
        <f t="shared" si="1"/>
        <v>60</v>
      </c>
    </row>
    <row r="18" spans="1:12" ht="13.8" x14ac:dyDescent="0.25">
      <c r="A18" s="18">
        <v>8</v>
      </c>
      <c r="B18" s="19" t="s">
        <v>10</v>
      </c>
      <c r="C18" s="21">
        <v>1</v>
      </c>
      <c r="D18" s="21">
        <v>1</v>
      </c>
      <c r="E18" s="21"/>
      <c r="F18" s="21"/>
      <c r="G18" s="21"/>
      <c r="H18" s="21"/>
      <c r="I18" s="33"/>
      <c r="J18" s="33"/>
      <c r="K18" s="16">
        <f t="shared" si="0"/>
        <v>1</v>
      </c>
      <c r="L18" s="16">
        <f t="shared" si="1"/>
        <v>30</v>
      </c>
    </row>
    <row r="19" spans="1:12" ht="13.8" x14ac:dyDescent="0.25">
      <c r="A19" s="18">
        <v>9</v>
      </c>
      <c r="B19" s="19" t="s">
        <v>11</v>
      </c>
      <c r="C19" s="21">
        <v>1</v>
      </c>
      <c r="D19" s="21">
        <v>1</v>
      </c>
      <c r="E19" s="21"/>
      <c r="F19" s="21"/>
      <c r="G19" s="21"/>
      <c r="H19" s="21"/>
      <c r="I19" s="33"/>
      <c r="J19" s="33"/>
      <c r="K19" s="16">
        <f t="shared" si="0"/>
        <v>1</v>
      </c>
      <c r="L19" s="16">
        <f t="shared" si="1"/>
        <v>30</v>
      </c>
    </row>
    <row r="20" spans="1:12" ht="13.8" x14ac:dyDescent="0.25">
      <c r="A20" s="18">
        <v>10</v>
      </c>
      <c r="B20" s="19" t="s">
        <v>12</v>
      </c>
      <c r="C20" s="21">
        <v>1</v>
      </c>
      <c r="D20" s="21">
        <v>1</v>
      </c>
      <c r="E20" s="21"/>
      <c r="F20" s="21"/>
      <c r="G20" s="21"/>
      <c r="H20" s="21"/>
      <c r="I20" s="33"/>
      <c r="J20" s="33"/>
      <c r="K20" s="16">
        <f t="shared" si="0"/>
        <v>1</v>
      </c>
      <c r="L20" s="16">
        <f t="shared" si="1"/>
        <v>30</v>
      </c>
    </row>
    <row r="21" spans="1:12" ht="13.8" x14ac:dyDescent="0.25">
      <c r="A21" s="18">
        <v>11</v>
      </c>
      <c r="B21" s="19" t="s">
        <v>13</v>
      </c>
      <c r="C21" s="21">
        <v>1</v>
      </c>
      <c r="D21" s="21">
        <v>1</v>
      </c>
      <c r="E21" s="21"/>
      <c r="F21" s="21"/>
      <c r="G21" s="21"/>
      <c r="H21" s="21"/>
      <c r="I21" s="33"/>
      <c r="J21" s="33"/>
      <c r="K21" s="16">
        <f t="shared" si="0"/>
        <v>1</v>
      </c>
      <c r="L21" s="16">
        <f t="shared" si="1"/>
        <v>30</v>
      </c>
    </row>
    <row r="22" spans="1:12" ht="13.8" x14ac:dyDescent="0.25">
      <c r="A22" s="18">
        <v>12</v>
      </c>
      <c r="B22" s="19" t="s">
        <v>14</v>
      </c>
      <c r="C22" s="21">
        <v>2</v>
      </c>
      <c r="D22" s="21">
        <v>2</v>
      </c>
      <c r="E22" s="21">
        <v>3</v>
      </c>
      <c r="F22" s="21">
        <v>3</v>
      </c>
      <c r="G22" s="21">
        <v>3</v>
      </c>
      <c r="H22" s="21">
        <v>3</v>
      </c>
      <c r="I22" s="33">
        <v>3</v>
      </c>
      <c r="J22" s="33">
        <v>3</v>
      </c>
      <c r="K22" s="16">
        <f t="shared" si="0"/>
        <v>11</v>
      </c>
      <c r="L22" s="16">
        <f t="shared" si="1"/>
        <v>330</v>
      </c>
    </row>
    <row r="23" spans="1:12" ht="13.8" x14ac:dyDescent="0.25">
      <c r="A23" s="18">
        <v>13</v>
      </c>
      <c r="B23" s="19" t="s">
        <v>15</v>
      </c>
      <c r="C23" s="21">
        <v>1</v>
      </c>
      <c r="D23" s="21">
        <v>1</v>
      </c>
      <c r="E23" s="21"/>
      <c r="F23" s="21"/>
      <c r="G23" s="21"/>
      <c r="H23" s="21"/>
      <c r="I23" s="33"/>
      <c r="J23" s="33"/>
      <c r="K23" s="16">
        <f t="shared" si="0"/>
        <v>1</v>
      </c>
      <c r="L23" s="16">
        <f t="shared" si="1"/>
        <v>30</v>
      </c>
    </row>
    <row r="24" spans="1:12" ht="13.8" x14ac:dyDescent="0.25">
      <c r="A24" s="18">
        <v>14</v>
      </c>
      <c r="B24" s="19" t="s">
        <v>16</v>
      </c>
      <c r="C24" s="21">
        <v>3</v>
      </c>
      <c r="D24" s="21">
        <v>3</v>
      </c>
      <c r="E24" s="21">
        <v>2</v>
      </c>
      <c r="F24" s="21">
        <v>2</v>
      </c>
      <c r="G24" s="21">
        <v>3</v>
      </c>
      <c r="H24" s="21">
        <v>3</v>
      </c>
      <c r="I24" s="33">
        <v>3</v>
      </c>
      <c r="J24" s="33">
        <v>3</v>
      </c>
      <c r="K24" s="16">
        <f t="shared" si="0"/>
        <v>11</v>
      </c>
      <c r="L24" s="16">
        <f t="shared" si="1"/>
        <v>330</v>
      </c>
    </row>
    <row r="25" spans="1:12" ht="13.8" x14ac:dyDescent="0.25">
      <c r="A25" s="18">
        <v>15</v>
      </c>
      <c r="B25" s="19" t="s">
        <v>17</v>
      </c>
      <c r="C25" s="21">
        <v>1</v>
      </c>
      <c r="D25" s="21">
        <v>1</v>
      </c>
      <c r="E25" s="21"/>
      <c r="F25" s="21"/>
      <c r="G25" s="21"/>
      <c r="H25" s="21"/>
      <c r="I25" s="33"/>
      <c r="J25" s="33"/>
      <c r="K25" s="16">
        <f t="shared" si="0"/>
        <v>1</v>
      </c>
      <c r="L25" s="16">
        <f t="shared" si="1"/>
        <v>30</v>
      </c>
    </row>
    <row r="26" spans="1:12" ht="13.8" x14ac:dyDescent="0.25">
      <c r="A26" s="18">
        <v>16</v>
      </c>
      <c r="B26" s="19" t="s">
        <v>30</v>
      </c>
      <c r="C26" s="21">
        <v>1</v>
      </c>
      <c r="D26" s="21">
        <v>1</v>
      </c>
      <c r="E26" s="21">
        <v>1</v>
      </c>
      <c r="F26" s="21">
        <v>1</v>
      </c>
      <c r="G26" s="21">
        <v>1</v>
      </c>
      <c r="H26" s="21">
        <v>1</v>
      </c>
      <c r="I26" s="33">
        <v>1</v>
      </c>
      <c r="J26" s="33">
        <v>1</v>
      </c>
      <c r="K26" s="16">
        <f t="shared" si="0"/>
        <v>4</v>
      </c>
      <c r="L26" s="16">
        <f t="shared" si="1"/>
        <v>120</v>
      </c>
    </row>
    <row r="27" spans="1:12" ht="13.8" x14ac:dyDescent="0.25">
      <c r="A27" s="117" t="s">
        <v>23</v>
      </c>
      <c r="B27" s="118"/>
      <c r="C27" s="17">
        <f>SUM(C10:C26)</f>
        <v>22</v>
      </c>
      <c r="D27" s="17">
        <f t="shared" ref="D27:J27" si="2">SUM(D10:D26)</f>
        <v>22</v>
      </c>
      <c r="E27" s="45">
        <f t="shared" si="2"/>
        <v>14</v>
      </c>
      <c r="F27" s="45">
        <f t="shared" si="2"/>
        <v>14</v>
      </c>
      <c r="G27" s="61">
        <f t="shared" si="2"/>
        <v>14</v>
      </c>
      <c r="H27" s="61">
        <f t="shared" si="2"/>
        <v>14</v>
      </c>
      <c r="I27" s="43">
        <f t="shared" si="2"/>
        <v>13</v>
      </c>
      <c r="J27" s="43">
        <f t="shared" si="2"/>
        <v>17</v>
      </c>
      <c r="K27" s="121">
        <f>SUM(K11:K26)</f>
        <v>65</v>
      </c>
      <c r="L27" s="121">
        <f>SUM(L11:L26)</f>
        <v>1950</v>
      </c>
    </row>
    <row r="28" spans="1:12" ht="13.8" x14ac:dyDescent="0.25">
      <c r="A28" s="119"/>
      <c r="B28" s="120"/>
      <c r="C28" s="122">
        <f>(C27+D27)/2</f>
        <v>22</v>
      </c>
      <c r="D28" s="123"/>
      <c r="E28" s="122">
        <f>(E27+F27)/2</f>
        <v>14</v>
      </c>
      <c r="F28" s="123"/>
      <c r="G28" s="122">
        <f>(G27+H27)/2</f>
        <v>14</v>
      </c>
      <c r="H28" s="123"/>
      <c r="I28" s="124">
        <f>(I27+J27)/2</f>
        <v>15</v>
      </c>
      <c r="J28" s="125"/>
      <c r="K28" s="121"/>
      <c r="L28" s="121"/>
    </row>
    <row r="29" spans="1:12" ht="13.8" x14ac:dyDescent="0.25">
      <c r="A29" s="116" t="s">
        <v>29</v>
      </c>
      <c r="B29" s="116"/>
      <c r="C29" s="116"/>
      <c r="D29" s="116"/>
      <c r="E29" s="116"/>
      <c r="F29" s="116"/>
      <c r="G29" s="116"/>
      <c r="H29" s="116"/>
      <c r="I29" s="116"/>
      <c r="J29" s="116"/>
      <c r="K29" s="116"/>
      <c r="L29" s="116"/>
    </row>
    <row r="30" spans="1:12" ht="13.8" x14ac:dyDescent="0.25">
      <c r="A30" s="18">
        <v>1</v>
      </c>
      <c r="B30" s="19" t="s">
        <v>13</v>
      </c>
      <c r="C30" s="20"/>
      <c r="D30" s="20"/>
      <c r="E30" s="21">
        <v>2</v>
      </c>
      <c r="F30" s="21">
        <v>2</v>
      </c>
      <c r="G30" s="21">
        <v>2</v>
      </c>
      <c r="H30" s="21">
        <v>2</v>
      </c>
      <c r="I30" s="33">
        <v>3</v>
      </c>
      <c r="J30" s="33">
        <v>5</v>
      </c>
      <c r="K30" s="16">
        <f>SUM(C30:J30)/2</f>
        <v>8</v>
      </c>
      <c r="L30" s="16">
        <f>K30*30</f>
        <v>240</v>
      </c>
    </row>
    <row r="31" spans="1:12" ht="13.8" x14ac:dyDescent="0.25">
      <c r="A31" s="18">
        <v>2</v>
      </c>
      <c r="B31" s="19" t="s">
        <v>14</v>
      </c>
      <c r="C31" s="20"/>
      <c r="D31" s="20"/>
      <c r="E31" s="21">
        <v>2</v>
      </c>
      <c r="F31" s="21">
        <v>2</v>
      </c>
      <c r="G31" s="21">
        <v>2</v>
      </c>
      <c r="H31" s="21">
        <v>2</v>
      </c>
      <c r="I31" s="33">
        <v>2</v>
      </c>
      <c r="J31" s="33">
        <v>2</v>
      </c>
      <c r="K31" s="16">
        <f>SUM(C31:J31)/2</f>
        <v>6</v>
      </c>
      <c r="L31" s="16">
        <f>K31*30</f>
        <v>180</v>
      </c>
    </row>
    <row r="32" spans="1:12" ht="17.25" customHeight="1" x14ac:dyDescent="0.25">
      <c r="A32" s="18">
        <v>3</v>
      </c>
      <c r="B32" s="19" t="s">
        <v>84</v>
      </c>
      <c r="C32" s="20"/>
      <c r="D32" s="20"/>
      <c r="E32" s="20"/>
      <c r="F32" s="20"/>
      <c r="G32" s="20">
        <v>2</v>
      </c>
      <c r="H32" s="20">
        <v>2</v>
      </c>
      <c r="I32" s="32">
        <v>2</v>
      </c>
      <c r="J32" s="32">
        <v>2</v>
      </c>
      <c r="K32" s="16">
        <f>SUM(C32:J32)/2</f>
        <v>4</v>
      </c>
      <c r="L32" s="16">
        <f>K32*30</f>
        <v>120</v>
      </c>
    </row>
    <row r="33" spans="1:12" ht="13.8" x14ac:dyDescent="0.25">
      <c r="A33" s="126" t="s">
        <v>18</v>
      </c>
      <c r="B33" s="127"/>
      <c r="C33" s="17"/>
      <c r="D33" s="17"/>
      <c r="E33" s="45">
        <f>SUM(E29:E31)</f>
        <v>4</v>
      </c>
      <c r="F33" s="45">
        <f>SUM(F29:F31)</f>
        <v>4</v>
      </c>
      <c r="G33" s="61">
        <f t="shared" ref="G33:L33" si="3">SUM(G29:G32)</f>
        <v>6</v>
      </c>
      <c r="H33" s="61">
        <f t="shared" si="3"/>
        <v>6</v>
      </c>
      <c r="I33" s="43">
        <f t="shared" si="3"/>
        <v>7</v>
      </c>
      <c r="J33" s="43">
        <f t="shared" si="3"/>
        <v>9</v>
      </c>
      <c r="K33" s="121">
        <f t="shared" si="3"/>
        <v>18</v>
      </c>
      <c r="L33" s="121">
        <f t="shared" si="3"/>
        <v>540</v>
      </c>
    </row>
    <row r="34" spans="1:12" ht="13.8" x14ac:dyDescent="0.25">
      <c r="A34" s="128"/>
      <c r="B34" s="129"/>
      <c r="C34" s="122"/>
      <c r="D34" s="123"/>
      <c r="E34" s="122">
        <f>(E33+F33)/2</f>
        <v>4</v>
      </c>
      <c r="F34" s="123"/>
      <c r="G34" s="122">
        <f>(G33+H33)/2</f>
        <v>6</v>
      </c>
      <c r="H34" s="123"/>
      <c r="I34" s="124">
        <f>(I33+J33)/2</f>
        <v>8</v>
      </c>
      <c r="J34" s="125"/>
      <c r="K34" s="121"/>
      <c r="L34" s="121"/>
    </row>
    <row r="35" spans="1:12" ht="13.8" x14ac:dyDescent="0.25">
      <c r="A35" s="130" t="s">
        <v>19</v>
      </c>
      <c r="B35" s="130"/>
      <c r="C35" s="130"/>
      <c r="D35" s="130"/>
      <c r="E35" s="130"/>
      <c r="F35" s="130"/>
      <c r="G35" s="130"/>
      <c r="H35" s="130"/>
      <c r="I35" s="130"/>
      <c r="J35" s="130"/>
      <c r="K35" s="130"/>
      <c r="L35" s="130"/>
    </row>
    <row r="36" spans="1:12" s="3" customFormat="1" ht="13.8" x14ac:dyDescent="0.25">
      <c r="A36" s="18">
        <v>1</v>
      </c>
      <c r="B36" s="19" t="s">
        <v>64</v>
      </c>
      <c r="C36" s="20">
        <v>2</v>
      </c>
      <c r="D36" s="20">
        <v>2</v>
      </c>
      <c r="E36" s="20">
        <v>2</v>
      </c>
      <c r="F36" s="20">
        <v>2</v>
      </c>
      <c r="G36" s="20"/>
      <c r="H36" s="20"/>
      <c r="I36" s="32"/>
      <c r="J36" s="32"/>
      <c r="K36" s="16">
        <f t="shared" ref="K36:K42" si="4">SUM(C36:J36)/2</f>
        <v>4</v>
      </c>
      <c r="L36" s="16">
        <f t="shared" ref="L36:L42" si="5">K36*30</f>
        <v>120</v>
      </c>
    </row>
    <row r="37" spans="1:12" s="3" customFormat="1" ht="13.8" x14ac:dyDescent="0.25">
      <c r="A37" s="18">
        <v>2</v>
      </c>
      <c r="B37" s="19" t="s">
        <v>39</v>
      </c>
      <c r="C37" s="20">
        <v>2</v>
      </c>
      <c r="D37" s="20">
        <v>2</v>
      </c>
      <c r="E37" s="20">
        <v>2</v>
      </c>
      <c r="F37" s="20">
        <v>2</v>
      </c>
      <c r="G37" s="20"/>
      <c r="H37" s="20"/>
      <c r="I37" s="32"/>
      <c r="J37" s="32"/>
      <c r="K37" s="16">
        <f t="shared" si="4"/>
        <v>4</v>
      </c>
      <c r="L37" s="16">
        <f t="shared" si="5"/>
        <v>120</v>
      </c>
    </row>
    <row r="38" spans="1:12" s="3" customFormat="1" ht="18" customHeight="1" x14ac:dyDescent="0.25">
      <c r="A38" s="18">
        <v>3</v>
      </c>
      <c r="B38" s="19" t="s">
        <v>32</v>
      </c>
      <c r="C38" s="20">
        <v>3</v>
      </c>
      <c r="D38" s="20">
        <v>3</v>
      </c>
      <c r="E38" s="20">
        <v>2</v>
      </c>
      <c r="F38" s="20">
        <v>2</v>
      </c>
      <c r="G38" s="20">
        <v>1</v>
      </c>
      <c r="H38" s="20">
        <v>1</v>
      </c>
      <c r="I38" s="32"/>
      <c r="J38" s="32"/>
      <c r="K38" s="16">
        <f t="shared" si="4"/>
        <v>6</v>
      </c>
      <c r="L38" s="16">
        <f t="shared" si="5"/>
        <v>180</v>
      </c>
    </row>
    <row r="39" spans="1:12" s="3" customFormat="1" ht="27.6" x14ac:dyDescent="0.25">
      <c r="A39" s="18">
        <v>4</v>
      </c>
      <c r="B39" s="19" t="s">
        <v>63</v>
      </c>
      <c r="C39" s="20">
        <v>1</v>
      </c>
      <c r="D39" s="20">
        <v>1</v>
      </c>
      <c r="E39" s="20">
        <v>2</v>
      </c>
      <c r="F39" s="20">
        <v>2</v>
      </c>
      <c r="G39" s="20">
        <v>2</v>
      </c>
      <c r="H39" s="20">
        <v>2</v>
      </c>
      <c r="I39" s="32"/>
      <c r="J39" s="32"/>
      <c r="K39" s="16">
        <f t="shared" si="4"/>
        <v>5</v>
      </c>
      <c r="L39" s="16">
        <f t="shared" si="5"/>
        <v>150</v>
      </c>
    </row>
    <row r="40" spans="1:12" s="3" customFormat="1" ht="13.8" x14ac:dyDescent="0.25">
      <c r="A40" s="18">
        <v>5</v>
      </c>
      <c r="B40" s="19" t="s">
        <v>40</v>
      </c>
      <c r="C40" s="20"/>
      <c r="D40" s="20"/>
      <c r="E40" s="20"/>
      <c r="F40" s="20"/>
      <c r="G40" s="20">
        <v>2</v>
      </c>
      <c r="H40" s="20">
        <v>2</v>
      </c>
      <c r="I40" s="32">
        <v>2</v>
      </c>
      <c r="J40" s="32"/>
      <c r="K40" s="16">
        <f t="shared" si="4"/>
        <v>3</v>
      </c>
      <c r="L40" s="16">
        <f t="shared" si="5"/>
        <v>90</v>
      </c>
    </row>
    <row r="41" spans="1:12" ht="13.8" x14ac:dyDescent="0.25">
      <c r="A41" s="18">
        <v>6</v>
      </c>
      <c r="B41" s="19" t="s">
        <v>61</v>
      </c>
      <c r="C41" s="20">
        <v>1</v>
      </c>
      <c r="D41" s="20">
        <v>1</v>
      </c>
      <c r="E41" s="20"/>
      <c r="F41" s="20"/>
      <c r="G41" s="20"/>
      <c r="H41" s="20"/>
      <c r="I41" s="32"/>
      <c r="J41" s="32"/>
      <c r="K41" s="16">
        <f t="shared" si="4"/>
        <v>1</v>
      </c>
      <c r="L41" s="16">
        <f t="shared" si="5"/>
        <v>30</v>
      </c>
    </row>
    <row r="42" spans="1:12" ht="13.8" x14ac:dyDescent="0.25">
      <c r="A42" s="18">
        <v>7</v>
      </c>
      <c r="B42" s="19" t="s">
        <v>58</v>
      </c>
      <c r="C42" s="20"/>
      <c r="D42" s="20"/>
      <c r="E42" s="20">
        <v>1</v>
      </c>
      <c r="F42" s="20">
        <v>1</v>
      </c>
      <c r="G42" s="20">
        <v>1</v>
      </c>
      <c r="H42" s="20">
        <v>1</v>
      </c>
      <c r="I42" s="32"/>
      <c r="J42" s="32"/>
      <c r="K42" s="16">
        <f t="shared" si="4"/>
        <v>2</v>
      </c>
      <c r="L42" s="16">
        <f t="shared" si="5"/>
        <v>60</v>
      </c>
    </row>
    <row r="43" spans="1:12" ht="13.8" x14ac:dyDescent="0.25">
      <c r="A43" s="126" t="s">
        <v>18</v>
      </c>
      <c r="B43" s="127"/>
      <c r="C43" s="17">
        <f t="shared" ref="C43:L43" si="6">SUM(C36:C42)</f>
        <v>9</v>
      </c>
      <c r="D43" s="17">
        <f t="shared" si="6"/>
        <v>9</v>
      </c>
      <c r="E43" s="45">
        <f t="shared" si="6"/>
        <v>9</v>
      </c>
      <c r="F43" s="45">
        <f t="shared" si="6"/>
        <v>9</v>
      </c>
      <c r="G43" s="61">
        <f t="shared" si="6"/>
        <v>6</v>
      </c>
      <c r="H43" s="61">
        <f t="shared" si="6"/>
        <v>6</v>
      </c>
      <c r="I43" s="43">
        <f t="shared" si="6"/>
        <v>2</v>
      </c>
      <c r="J43" s="43"/>
      <c r="K43" s="121">
        <f t="shared" si="6"/>
        <v>25</v>
      </c>
      <c r="L43" s="121">
        <f t="shared" si="6"/>
        <v>750</v>
      </c>
    </row>
    <row r="44" spans="1:12" ht="13.8" x14ac:dyDescent="0.25">
      <c r="A44" s="128"/>
      <c r="B44" s="129"/>
      <c r="C44" s="122">
        <f>(C43+D43)/2</f>
        <v>9</v>
      </c>
      <c r="D44" s="123"/>
      <c r="E44" s="122">
        <f>(E43+F43)/2</f>
        <v>9</v>
      </c>
      <c r="F44" s="123"/>
      <c r="G44" s="122">
        <f>(G43+H43)/2</f>
        <v>6</v>
      </c>
      <c r="H44" s="123"/>
      <c r="I44" s="124">
        <f>(I43+J43)/2</f>
        <v>1</v>
      </c>
      <c r="J44" s="125"/>
      <c r="K44" s="121"/>
      <c r="L44" s="121"/>
    </row>
    <row r="45" spans="1:12" ht="13.8" x14ac:dyDescent="0.25">
      <c r="A45" s="131" t="s">
        <v>33</v>
      </c>
      <c r="B45" s="131"/>
      <c r="C45" s="131"/>
      <c r="D45" s="131"/>
      <c r="E45" s="131"/>
      <c r="F45" s="131"/>
      <c r="G45" s="131"/>
      <c r="H45" s="131"/>
      <c r="I45" s="131"/>
      <c r="J45" s="131"/>
      <c r="K45" s="131"/>
      <c r="L45" s="132"/>
    </row>
    <row r="46" spans="1:12" ht="18" customHeight="1" x14ac:dyDescent="0.25">
      <c r="A46" s="18">
        <v>1</v>
      </c>
      <c r="B46" s="19" t="s">
        <v>55</v>
      </c>
      <c r="C46" s="21">
        <v>2</v>
      </c>
      <c r="D46" s="21">
        <v>2</v>
      </c>
      <c r="E46" s="20"/>
      <c r="F46" s="20"/>
      <c r="G46" s="20"/>
      <c r="H46" s="20"/>
      <c r="I46" s="32"/>
      <c r="J46" s="32"/>
      <c r="K46" s="16">
        <f>SUM(C46:J46)/2</f>
        <v>2</v>
      </c>
      <c r="L46" s="16">
        <f>K46*30</f>
        <v>60</v>
      </c>
    </row>
    <row r="47" spans="1:12" ht="18" customHeight="1" x14ac:dyDescent="0.25">
      <c r="A47" s="18">
        <v>2</v>
      </c>
      <c r="B47" s="19" t="s">
        <v>56</v>
      </c>
      <c r="C47" s="20"/>
      <c r="D47" s="20"/>
      <c r="E47" s="20">
        <v>2</v>
      </c>
      <c r="F47" s="20">
        <v>2</v>
      </c>
      <c r="G47" s="20">
        <v>2</v>
      </c>
      <c r="H47" s="20">
        <v>2</v>
      </c>
      <c r="I47" s="32"/>
      <c r="J47" s="32"/>
      <c r="K47" s="16">
        <f>SUM(C47:J47)/2</f>
        <v>4</v>
      </c>
      <c r="L47" s="16">
        <f>K47*30</f>
        <v>120</v>
      </c>
    </row>
    <row r="48" spans="1:12" ht="13.8" x14ac:dyDescent="0.25">
      <c r="A48" s="18">
        <v>3</v>
      </c>
      <c r="B48" s="19" t="s">
        <v>57</v>
      </c>
      <c r="C48" s="20"/>
      <c r="D48" s="20"/>
      <c r="E48" s="20"/>
      <c r="F48" s="20"/>
      <c r="G48" s="20">
        <v>2</v>
      </c>
      <c r="H48" s="20">
        <v>2</v>
      </c>
      <c r="I48" s="32">
        <v>6</v>
      </c>
      <c r="J48" s="32"/>
      <c r="K48" s="16">
        <f>SUM(C48:J48)/2</f>
        <v>5</v>
      </c>
      <c r="L48" s="16">
        <f>K48*30</f>
        <v>150</v>
      </c>
    </row>
    <row r="49" spans="1:16" ht="14.4" x14ac:dyDescent="0.25">
      <c r="A49" s="18">
        <v>4</v>
      </c>
      <c r="B49" s="19" t="s">
        <v>62</v>
      </c>
      <c r="C49" s="20"/>
      <c r="D49" s="20"/>
      <c r="E49" s="20">
        <v>4</v>
      </c>
      <c r="F49" s="20">
        <v>4</v>
      </c>
      <c r="G49" s="20">
        <v>4</v>
      </c>
      <c r="H49" s="20">
        <v>4</v>
      </c>
      <c r="I49" s="32">
        <v>8</v>
      </c>
      <c r="J49" s="46"/>
      <c r="K49" s="16">
        <f>SUM(C49:J49)/2</f>
        <v>12</v>
      </c>
      <c r="L49" s="16">
        <f>K49*30</f>
        <v>360</v>
      </c>
      <c r="P49" s="7"/>
    </row>
    <row r="50" spans="1:16" ht="29.4" customHeight="1" x14ac:dyDescent="0.25">
      <c r="A50" s="18">
        <v>5</v>
      </c>
      <c r="B50" s="19" t="s">
        <v>99</v>
      </c>
      <c r="C50" s="20"/>
      <c r="D50" s="20"/>
      <c r="E50" s="20">
        <v>2</v>
      </c>
      <c r="F50" s="20">
        <v>2</v>
      </c>
      <c r="G50" s="20"/>
      <c r="H50" s="20"/>
      <c r="I50" s="32"/>
      <c r="J50" s="46"/>
      <c r="K50" s="16">
        <f>SUM(C50:J50)/2</f>
        <v>2</v>
      </c>
      <c r="L50" s="16">
        <f>K50*30</f>
        <v>60</v>
      </c>
    </row>
    <row r="51" spans="1:16" ht="13.8" x14ac:dyDescent="0.25">
      <c r="A51" s="126" t="s">
        <v>18</v>
      </c>
      <c r="B51" s="127"/>
      <c r="C51" s="17">
        <f t="shared" ref="C51:L51" si="7">SUM(C46:C50)</f>
        <v>2</v>
      </c>
      <c r="D51" s="17">
        <f t="shared" si="7"/>
        <v>2</v>
      </c>
      <c r="E51" s="45">
        <f t="shared" si="7"/>
        <v>8</v>
      </c>
      <c r="F51" s="45">
        <f t="shared" si="7"/>
        <v>8</v>
      </c>
      <c r="G51" s="61">
        <f t="shared" si="7"/>
        <v>8</v>
      </c>
      <c r="H51" s="61">
        <f t="shared" si="7"/>
        <v>8</v>
      </c>
      <c r="I51" s="43">
        <f t="shared" si="7"/>
        <v>14</v>
      </c>
      <c r="J51" s="43"/>
      <c r="K51" s="121">
        <f t="shared" si="7"/>
        <v>25</v>
      </c>
      <c r="L51" s="121">
        <f t="shared" si="7"/>
        <v>750</v>
      </c>
    </row>
    <row r="52" spans="1:16" ht="12" customHeight="1" x14ac:dyDescent="0.25">
      <c r="A52" s="128"/>
      <c r="B52" s="129"/>
      <c r="C52" s="122">
        <f>(C51+D51)/2</f>
        <v>2</v>
      </c>
      <c r="D52" s="123"/>
      <c r="E52" s="122">
        <f>(E51+F51)/2</f>
        <v>8</v>
      </c>
      <c r="F52" s="123"/>
      <c r="G52" s="122">
        <f>(G51+H51)/2</f>
        <v>8</v>
      </c>
      <c r="H52" s="123"/>
      <c r="I52" s="124">
        <f>(I51+J51)/2</f>
        <v>7</v>
      </c>
      <c r="J52" s="125"/>
      <c r="K52" s="121"/>
      <c r="L52" s="121"/>
    </row>
    <row r="53" spans="1:16" ht="12.75" customHeight="1" x14ac:dyDescent="0.25">
      <c r="A53" s="126" t="s">
        <v>24</v>
      </c>
      <c r="B53" s="127"/>
      <c r="C53" s="17">
        <f t="shared" ref="C53:I53" si="8">SUM(C43,C51,)</f>
        <v>11</v>
      </c>
      <c r="D53" s="61">
        <f t="shared" si="8"/>
        <v>11</v>
      </c>
      <c r="E53" s="61">
        <f t="shared" si="8"/>
        <v>17</v>
      </c>
      <c r="F53" s="61">
        <f t="shared" si="8"/>
        <v>17</v>
      </c>
      <c r="G53" s="61">
        <f t="shared" si="8"/>
        <v>14</v>
      </c>
      <c r="H53" s="61">
        <f t="shared" si="8"/>
        <v>14</v>
      </c>
      <c r="I53" s="43">
        <f t="shared" si="8"/>
        <v>16</v>
      </c>
      <c r="J53" s="43"/>
      <c r="K53" s="121">
        <f t="shared" ref="K53:L53" si="9">K43+K51</f>
        <v>50</v>
      </c>
      <c r="L53" s="121">
        <f t="shared" si="9"/>
        <v>1500</v>
      </c>
    </row>
    <row r="54" spans="1:16" ht="12" customHeight="1" x14ac:dyDescent="0.25">
      <c r="A54" s="128"/>
      <c r="B54" s="129"/>
      <c r="C54" s="122">
        <f>(C53+D53)/2</f>
        <v>11</v>
      </c>
      <c r="D54" s="123"/>
      <c r="E54" s="122">
        <f>(E53+F53)/2</f>
        <v>17</v>
      </c>
      <c r="F54" s="123"/>
      <c r="G54" s="122">
        <f>(G53+H53)/2</f>
        <v>14</v>
      </c>
      <c r="H54" s="123"/>
      <c r="I54" s="124">
        <f>(I53+J53)/2</f>
        <v>8</v>
      </c>
      <c r="J54" s="125"/>
      <c r="K54" s="121"/>
      <c r="L54" s="121"/>
    </row>
    <row r="55" spans="1:16" s="1" customFormat="1" ht="15" customHeight="1" x14ac:dyDescent="0.2">
      <c r="A55" s="133" t="s">
        <v>75</v>
      </c>
      <c r="B55" s="134"/>
      <c r="C55" s="17">
        <f t="shared" ref="C55:J55" si="10">SUM(C27,C33,C43,C51)</f>
        <v>33</v>
      </c>
      <c r="D55" s="17">
        <f t="shared" si="10"/>
        <v>33</v>
      </c>
      <c r="E55" s="45">
        <f t="shared" si="10"/>
        <v>35</v>
      </c>
      <c r="F55" s="45">
        <f t="shared" si="10"/>
        <v>35</v>
      </c>
      <c r="G55" s="61">
        <f t="shared" si="10"/>
        <v>34</v>
      </c>
      <c r="H55" s="61">
        <f t="shared" si="10"/>
        <v>34</v>
      </c>
      <c r="I55" s="43">
        <f t="shared" si="10"/>
        <v>36</v>
      </c>
      <c r="J55" s="43">
        <f t="shared" si="10"/>
        <v>26</v>
      </c>
      <c r="K55" s="121">
        <f>C56+E56+G56+I56</f>
        <v>133</v>
      </c>
      <c r="L55" s="121">
        <f>SUM(L27,L33,L43,L51,)</f>
        <v>3990</v>
      </c>
      <c r="M55" s="5"/>
    </row>
    <row r="56" spans="1:16" s="1" customFormat="1" ht="13.8" x14ac:dyDescent="0.2">
      <c r="A56" s="135"/>
      <c r="B56" s="136"/>
      <c r="C56" s="122">
        <f>(C55+D55)/2</f>
        <v>33</v>
      </c>
      <c r="D56" s="123"/>
      <c r="E56" s="122">
        <f>(E55+F55)/2</f>
        <v>35</v>
      </c>
      <c r="F56" s="123"/>
      <c r="G56" s="122">
        <f>(G55+H55)/2</f>
        <v>34</v>
      </c>
      <c r="H56" s="123"/>
      <c r="I56" s="124">
        <f>(I55+J55)/2</f>
        <v>31</v>
      </c>
      <c r="J56" s="125"/>
      <c r="K56" s="121"/>
      <c r="L56" s="121"/>
      <c r="M56" s="5"/>
    </row>
    <row r="57" spans="1:16" s="1" customFormat="1" ht="29.25" customHeight="1" x14ac:dyDescent="0.2">
      <c r="A57" s="141" t="s">
        <v>95</v>
      </c>
      <c r="B57" s="142"/>
      <c r="C57" s="80"/>
      <c r="D57" s="50"/>
      <c r="E57" s="20">
        <v>1</v>
      </c>
      <c r="F57" s="20">
        <v>1</v>
      </c>
      <c r="G57" s="20">
        <v>1</v>
      </c>
      <c r="H57" s="20">
        <v>1</v>
      </c>
      <c r="I57" s="32">
        <v>1</v>
      </c>
      <c r="J57" s="32">
        <v>1</v>
      </c>
      <c r="K57" s="51">
        <f>SUM(C57:J57)/2</f>
        <v>3</v>
      </c>
      <c r="L57" s="51">
        <f>K57*30</f>
        <v>90</v>
      </c>
      <c r="M57" s="5"/>
    </row>
    <row r="58" spans="1:16" s="1" customFormat="1" ht="20.25" customHeight="1" x14ac:dyDescent="0.2">
      <c r="A58" s="117" t="s">
        <v>76</v>
      </c>
      <c r="B58" s="118"/>
      <c r="C58" s="61">
        <f t="shared" ref="C58:L58" si="11">SUM(C55,C57,)</f>
        <v>33</v>
      </c>
      <c r="D58" s="61">
        <f t="shared" si="11"/>
        <v>33</v>
      </c>
      <c r="E58" s="61">
        <f t="shared" si="11"/>
        <v>36</v>
      </c>
      <c r="F58" s="61">
        <f t="shared" si="11"/>
        <v>36</v>
      </c>
      <c r="G58" s="61">
        <f t="shared" si="11"/>
        <v>35</v>
      </c>
      <c r="H58" s="61">
        <f t="shared" si="11"/>
        <v>35</v>
      </c>
      <c r="I58" s="43">
        <f t="shared" si="11"/>
        <v>37</v>
      </c>
      <c r="J58" s="43">
        <f t="shared" si="11"/>
        <v>27</v>
      </c>
      <c r="K58" s="143">
        <f t="shared" si="11"/>
        <v>136</v>
      </c>
      <c r="L58" s="143">
        <f t="shared" si="11"/>
        <v>4080</v>
      </c>
      <c r="M58" s="5"/>
      <c r="O58" s="81"/>
    </row>
    <row r="59" spans="1:16" s="1" customFormat="1" ht="15" customHeight="1" x14ac:dyDescent="0.2">
      <c r="A59" s="119"/>
      <c r="B59" s="120"/>
      <c r="C59" s="122">
        <f>(C58+D58)/2</f>
        <v>33</v>
      </c>
      <c r="D59" s="123"/>
      <c r="E59" s="122">
        <f>(E58+F58)/2</f>
        <v>36</v>
      </c>
      <c r="F59" s="123"/>
      <c r="G59" s="122">
        <f>(G58+H58)/2</f>
        <v>35</v>
      </c>
      <c r="H59" s="123"/>
      <c r="I59" s="124">
        <f>(I58+J58)/2</f>
        <v>32</v>
      </c>
      <c r="J59" s="125"/>
      <c r="K59" s="144"/>
      <c r="L59" s="144"/>
      <c r="M59" s="5"/>
    </row>
    <row r="60" spans="1:16" ht="13.8" x14ac:dyDescent="0.25">
      <c r="A60" s="18">
        <v>1</v>
      </c>
      <c r="B60" s="19" t="s">
        <v>100</v>
      </c>
      <c r="C60" s="139" t="s">
        <v>67</v>
      </c>
      <c r="D60" s="140"/>
      <c r="E60" s="139" t="s">
        <v>67</v>
      </c>
      <c r="F60" s="140"/>
      <c r="G60" s="139" t="s">
        <v>67</v>
      </c>
      <c r="H60" s="140"/>
      <c r="I60" s="137"/>
      <c r="J60" s="138"/>
      <c r="K60" s="16">
        <v>1.21</v>
      </c>
      <c r="L60" s="16">
        <v>42</v>
      </c>
    </row>
    <row r="61" spans="1:16" ht="13.8" x14ac:dyDescent="0.25">
      <c r="A61" s="18">
        <v>2</v>
      </c>
      <c r="B61" s="19" t="s">
        <v>41</v>
      </c>
      <c r="C61" s="20">
        <v>2</v>
      </c>
      <c r="D61" s="20">
        <v>2</v>
      </c>
      <c r="E61" s="21">
        <v>2</v>
      </c>
      <c r="F61" s="21">
        <v>2</v>
      </c>
      <c r="G61" s="21">
        <v>2</v>
      </c>
      <c r="H61" s="21">
        <v>2</v>
      </c>
      <c r="I61" s="33">
        <v>2</v>
      </c>
      <c r="J61" s="33">
        <v>2</v>
      </c>
      <c r="K61" s="16">
        <f>SUM(C61:J61)/2</f>
        <v>8</v>
      </c>
      <c r="L61" s="16">
        <f>K61*30</f>
        <v>240</v>
      </c>
    </row>
    <row r="62" spans="1:16" ht="13.8" x14ac:dyDescent="0.25">
      <c r="A62" s="126" t="s">
        <v>38</v>
      </c>
      <c r="B62" s="127"/>
      <c r="C62" s="78">
        <f t="shared" ref="C62:J62" si="12">SUM(C58,C61,)</f>
        <v>35</v>
      </c>
      <c r="D62" s="78">
        <f t="shared" si="12"/>
        <v>35</v>
      </c>
      <c r="E62" s="78">
        <f t="shared" si="12"/>
        <v>38</v>
      </c>
      <c r="F62" s="78">
        <f t="shared" si="12"/>
        <v>38</v>
      </c>
      <c r="G62" s="78">
        <f t="shared" si="12"/>
        <v>37</v>
      </c>
      <c r="H62" s="78">
        <f t="shared" si="12"/>
        <v>37</v>
      </c>
      <c r="I62" s="82">
        <f t="shared" si="12"/>
        <v>39</v>
      </c>
      <c r="J62" s="82">
        <f t="shared" si="12"/>
        <v>29</v>
      </c>
      <c r="K62" s="156">
        <f>SUM(K58,K60,K61,)</f>
        <v>145.21</v>
      </c>
      <c r="L62" s="150">
        <f>SUM(L58,L60,L61,)</f>
        <v>4362</v>
      </c>
    </row>
    <row r="63" spans="1:16" ht="13.8" x14ac:dyDescent="0.25">
      <c r="A63" s="128"/>
      <c r="B63" s="129"/>
      <c r="C63" s="151">
        <f>(C62+D62)/2</f>
        <v>35</v>
      </c>
      <c r="D63" s="152"/>
      <c r="E63" s="151">
        <f>(E62+F62)/2</f>
        <v>38</v>
      </c>
      <c r="F63" s="152"/>
      <c r="G63" s="151">
        <f>(G62+H62)/2</f>
        <v>37</v>
      </c>
      <c r="H63" s="152"/>
      <c r="I63" s="154">
        <f>(I62+J62)/2</f>
        <v>34</v>
      </c>
      <c r="J63" s="155"/>
      <c r="K63" s="156"/>
      <c r="L63" s="150"/>
    </row>
    <row r="64" spans="1:16" ht="18.75" customHeight="1" x14ac:dyDescent="0.25">
      <c r="A64" s="27"/>
      <c r="B64" s="153" t="s">
        <v>69</v>
      </c>
      <c r="C64" s="153"/>
      <c r="D64" s="153"/>
      <c r="E64" s="153"/>
      <c r="F64" s="121" t="s">
        <v>25</v>
      </c>
      <c r="G64" s="121"/>
      <c r="H64" s="121"/>
      <c r="I64" s="121" t="s">
        <v>26</v>
      </c>
      <c r="J64" s="121"/>
      <c r="K64" s="121"/>
      <c r="L64" s="44"/>
    </row>
    <row r="65" spans="1:12" ht="12" customHeight="1" x14ac:dyDescent="0.25">
      <c r="A65" s="27"/>
      <c r="B65" s="145" t="s">
        <v>27</v>
      </c>
      <c r="C65" s="145"/>
      <c r="D65" s="145"/>
      <c r="E65" s="145"/>
      <c r="F65" s="146">
        <v>4</v>
      </c>
      <c r="G65" s="146"/>
      <c r="H65" s="146"/>
      <c r="I65" s="146">
        <v>140</v>
      </c>
      <c r="J65" s="146"/>
      <c r="K65" s="146"/>
      <c r="L65" s="44"/>
    </row>
    <row r="66" spans="1:12" ht="12" customHeight="1" x14ac:dyDescent="0.25">
      <c r="A66" s="27"/>
      <c r="B66" s="145" t="s">
        <v>44</v>
      </c>
      <c r="C66" s="145"/>
      <c r="D66" s="145"/>
      <c r="E66" s="145"/>
      <c r="F66" s="146">
        <v>4</v>
      </c>
      <c r="G66" s="146"/>
      <c r="H66" s="146"/>
      <c r="I66" s="146">
        <v>140</v>
      </c>
      <c r="J66" s="146"/>
      <c r="K66" s="146"/>
      <c r="L66" s="148"/>
    </row>
    <row r="67" spans="1:12" ht="12" customHeight="1" x14ac:dyDescent="0.25">
      <c r="A67" s="27"/>
      <c r="B67" s="149" t="s">
        <v>28</v>
      </c>
      <c r="C67" s="149"/>
      <c r="D67" s="149"/>
      <c r="E67" s="149"/>
      <c r="F67" s="121">
        <f>SUM(F65:F66)</f>
        <v>8</v>
      </c>
      <c r="G67" s="121"/>
      <c r="H67" s="121"/>
      <c r="I67" s="121">
        <f>SUM(I65:I66)</f>
        <v>280</v>
      </c>
      <c r="J67" s="121"/>
      <c r="K67" s="121"/>
      <c r="L67" s="148"/>
    </row>
    <row r="68" spans="1:12" ht="12" customHeight="1" x14ac:dyDescent="0.25">
      <c r="A68" s="27"/>
      <c r="B68" s="28"/>
      <c r="C68" s="28"/>
      <c r="D68" s="28"/>
      <c r="E68" s="28"/>
      <c r="F68" s="29"/>
      <c r="G68" s="29"/>
      <c r="H68" s="29"/>
      <c r="I68" s="29"/>
      <c r="J68" s="29"/>
      <c r="K68" s="29"/>
      <c r="L68" s="102"/>
    </row>
    <row r="69" spans="1:12" ht="13.8" x14ac:dyDescent="0.25">
      <c r="A69" s="147" t="s">
        <v>68</v>
      </c>
      <c r="B69" s="147"/>
      <c r="C69" s="147"/>
      <c r="D69" s="147"/>
      <c r="E69" s="147"/>
      <c r="F69" s="147"/>
      <c r="G69" s="147"/>
      <c r="H69" s="147"/>
      <c r="I69" s="147"/>
      <c r="J69" s="147"/>
      <c r="K69" s="147"/>
      <c r="L69" s="147"/>
    </row>
    <row r="70" spans="1:12" ht="13.8" x14ac:dyDescent="0.25">
      <c r="A70" s="147" t="s">
        <v>47</v>
      </c>
      <c r="B70" s="147"/>
      <c r="C70" s="147"/>
      <c r="D70" s="147"/>
      <c r="E70" s="147"/>
      <c r="F70" s="147"/>
      <c r="G70" s="147"/>
      <c r="H70" s="147"/>
      <c r="I70" s="147"/>
      <c r="J70" s="147"/>
      <c r="K70" s="147"/>
      <c r="L70" s="147"/>
    </row>
    <row r="71" spans="1:12" ht="13.8" x14ac:dyDescent="0.2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</row>
    <row r="72" spans="1:12" x14ac:dyDescent="0.25">
      <c r="B72" s="105" t="s">
        <v>71</v>
      </c>
      <c r="C72" s="105"/>
      <c r="D72" s="105"/>
      <c r="E72" s="105"/>
      <c r="F72" s="105"/>
      <c r="G72" s="105"/>
      <c r="H72" s="105"/>
      <c r="I72" s="105"/>
      <c r="J72" s="105"/>
      <c r="K72" s="105"/>
      <c r="L72" s="105"/>
    </row>
  </sheetData>
  <mergeCells count="95">
    <mergeCell ref="L58:L59"/>
    <mergeCell ref="L62:L63"/>
    <mergeCell ref="C63:D63"/>
    <mergeCell ref="B64:E64"/>
    <mergeCell ref="F64:H64"/>
    <mergeCell ref="I64:K64"/>
    <mergeCell ref="E63:F63"/>
    <mergeCell ref="G63:H63"/>
    <mergeCell ref="I63:J63"/>
    <mergeCell ref="A62:B63"/>
    <mergeCell ref="K62:K63"/>
    <mergeCell ref="B65:E65"/>
    <mergeCell ref="F65:H65"/>
    <mergeCell ref="I65:K65"/>
    <mergeCell ref="A70:L70"/>
    <mergeCell ref="B66:E66"/>
    <mergeCell ref="F66:H66"/>
    <mergeCell ref="I66:K66"/>
    <mergeCell ref="L66:L67"/>
    <mergeCell ref="B67:E67"/>
    <mergeCell ref="F67:H67"/>
    <mergeCell ref="I67:K67"/>
    <mergeCell ref="A69:L69"/>
    <mergeCell ref="A55:B56"/>
    <mergeCell ref="K55:K56"/>
    <mergeCell ref="I60:J60"/>
    <mergeCell ref="G60:H60"/>
    <mergeCell ref="E60:F60"/>
    <mergeCell ref="C60:D60"/>
    <mergeCell ref="A57:B57"/>
    <mergeCell ref="C59:D59"/>
    <mergeCell ref="E59:F59"/>
    <mergeCell ref="G59:H59"/>
    <mergeCell ref="I59:J59"/>
    <mergeCell ref="A58:B59"/>
    <mergeCell ref="K58:K59"/>
    <mergeCell ref="L55:L56"/>
    <mergeCell ref="C56:D56"/>
    <mergeCell ref="E56:F56"/>
    <mergeCell ref="G56:H56"/>
    <mergeCell ref="I56:J56"/>
    <mergeCell ref="A53:B54"/>
    <mergeCell ref="K53:K54"/>
    <mergeCell ref="L53:L54"/>
    <mergeCell ref="C54:D54"/>
    <mergeCell ref="E54:F54"/>
    <mergeCell ref="G54:H54"/>
    <mergeCell ref="I54:J54"/>
    <mergeCell ref="A45:L45"/>
    <mergeCell ref="A51:B52"/>
    <mergeCell ref="K51:K52"/>
    <mergeCell ref="L51:L52"/>
    <mergeCell ref="C52:D52"/>
    <mergeCell ref="E52:F52"/>
    <mergeCell ref="G52:H52"/>
    <mergeCell ref="I52:J52"/>
    <mergeCell ref="A35:L35"/>
    <mergeCell ref="A43:B44"/>
    <mergeCell ref="K43:K44"/>
    <mergeCell ref="L43:L44"/>
    <mergeCell ref="C44:D44"/>
    <mergeCell ref="E44:F44"/>
    <mergeCell ref="G44:H44"/>
    <mergeCell ref="I44:J44"/>
    <mergeCell ref="A29:L29"/>
    <mergeCell ref="A33:B34"/>
    <mergeCell ref="K33:K34"/>
    <mergeCell ref="L33:L34"/>
    <mergeCell ref="C34:D34"/>
    <mergeCell ref="E34:F34"/>
    <mergeCell ref="G34:H34"/>
    <mergeCell ref="I34:J34"/>
    <mergeCell ref="A27:B28"/>
    <mergeCell ref="K27:K28"/>
    <mergeCell ref="L27:L28"/>
    <mergeCell ref="C28:D28"/>
    <mergeCell ref="E28:F28"/>
    <mergeCell ref="G28:H28"/>
    <mergeCell ref="I28:J28"/>
    <mergeCell ref="B72:L72"/>
    <mergeCell ref="A6:L6"/>
    <mergeCell ref="A1:L1"/>
    <mergeCell ref="A2:L2"/>
    <mergeCell ref="A3:L3"/>
    <mergeCell ref="A4:L4"/>
    <mergeCell ref="A5:L5"/>
    <mergeCell ref="A7:A9"/>
    <mergeCell ref="B7:B9"/>
    <mergeCell ref="C7:J7"/>
    <mergeCell ref="K7:L8"/>
    <mergeCell ref="C8:D8"/>
    <mergeCell ref="E8:F8"/>
    <mergeCell ref="G8:H8"/>
    <mergeCell ref="I8:J8"/>
    <mergeCell ref="A10:L10"/>
  </mergeCells>
  <printOptions horizontalCentered="1"/>
  <pageMargins left="0.23622047244094491" right="0.23622047244094491" top="0.35433070866141736" bottom="0.35433070866141736" header="0" footer="0"/>
  <pageSetup paperSize="9" scale="70" orientation="portrait" horizontalDpi="4294967293" verticalDpi="300" r:id="rId1"/>
  <ignoredErrors>
    <ignoredError sqref="C53 E53 G53 I53 C55 E55 G55 I55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5"/>
  <sheetViews>
    <sheetView topLeftCell="A49" zoomScaleNormal="100" workbookViewId="0">
      <selection activeCell="N65" sqref="N65"/>
    </sheetView>
  </sheetViews>
  <sheetFormatPr defaultRowHeight="13.2" x14ac:dyDescent="0.25"/>
  <cols>
    <col min="1" max="1" width="4.6640625" style="4" customWidth="1"/>
    <col min="2" max="2" width="72.44140625" style="4" customWidth="1"/>
    <col min="3" max="3" width="7.5546875" style="4" customWidth="1"/>
    <col min="4" max="4" width="8" style="4" customWidth="1"/>
    <col min="5" max="5" width="7.44140625" style="4" customWidth="1"/>
    <col min="6" max="6" width="8" style="4" customWidth="1"/>
    <col min="7" max="7" width="6.6640625" style="4" customWidth="1"/>
    <col min="8" max="8" width="7" style="4" customWidth="1"/>
    <col min="9" max="9" width="12.44140625" style="4" customWidth="1"/>
    <col min="10" max="10" width="11.109375" style="4" customWidth="1"/>
  </cols>
  <sheetData>
    <row r="1" spans="1:10" ht="17.399999999999999" x14ac:dyDescent="0.25">
      <c r="A1" s="107" t="s">
        <v>83</v>
      </c>
      <c r="B1" s="107"/>
      <c r="C1" s="107"/>
      <c r="D1" s="107"/>
      <c r="E1" s="107"/>
      <c r="F1" s="107"/>
      <c r="G1" s="107"/>
      <c r="H1" s="107"/>
      <c r="I1" s="107"/>
      <c r="J1" s="107"/>
    </row>
    <row r="2" spans="1:10" ht="13.8" x14ac:dyDescent="0.25">
      <c r="A2" s="108" t="s">
        <v>48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0" ht="13.8" x14ac:dyDescent="0.25">
      <c r="A3" s="108" t="s">
        <v>82</v>
      </c>
      <c r="B3" s="108"/>
      <c r="C3" s="108"/>
      <c r="D3" s="108"/>
      <c r="E3" s="108"/>
      <c r="F3" s="108"/>
      <c r="G3" s="108"/>
      <c r="H3" s="108"/>
      <c r="I3" s="108"/>
      <c r="J3" s="108"/>
    </row>
    <row r="4" spans="1:10" ht="13.8" x14ac:dyDescent="0.25">
      <c r="A4" s="108" t="s">
        <v>51</v>
      </c>
      <c r="B4" s="108"/>
      <c r="C4" s="108"/>
      <c r="D4" s="108"/>
      <c r="E4" s="108"/>
      <c r="F4" s="108"/>
      <c r="G4" s="108"/>
      <c r="H4" s="108"/>
      <c r="I4" s="108"/>
      <c r="J4" s="108"/>
    </row>
    <row r="5" spans="1:10" ht="13.8" x14ac:dyDescent="0.25">
      <c r="A5" s="109" t="s">
        <v>45</v>
      </c>
      <c r="B5" s="109"/>
      <c r="C5" s="109"/>
      <c r="D5" s="109"/>
      <c r="E5" s="109"/>
      <c r="F5" s="109"/>
      <c r="G5" s="109"/>
      <c r="H5" s="109"/>
      <c r="I5" s="109"/>
      <c r="J5" s="109"/>
    </row>
    <row r="6" spans="1:10" ht="13.8" x14ac:dyDescent="0.25">
      <c r="A6" s="106" t="s">
        <v>50</v>
      </c>
      <c r="B6" s="106"/>
      <c r="C6" s="106"/>
      <c r="D6" s="106"/>
      <c r="E6" s="106"/>
      <c r="F6" s="106"/>
      <c r="G6" s="106"/>
      <c r="H6" s="106"/>
      <c r="I6" s="106"/>
      <c r="J6" s="106"/>
    </row>
    <row r="7" spans="1:10" ht="12" customHeight="1" x14ac:dyDescent="0.25">
      <c r="A7" s="157" t="s">
        <v>31</v>
      </c>
      <c r="B7" s="157" t="s">
        <v>1</v>
      </c>
      <c r="C7" s="160" t="s">
        <v>2</v>
      </c>
      <c r="D7" s="161"/>
      <c r="E7" s="161"/>
      <c r="F7" s="161"/>
      <c r="G7" s="161"/>
      <c r="H7" s="162"/>
      <c r="I7" s="163" t="s">
        <v>49</v>
      </c>
      <c r="J7" s="164"/>
    </row>
    <row r="8" spans="1:10" ht="15" customHeight="1" x14ac:dyDescent="0.25">
      <c r="A8" s="158"/>
      <c r="B8" s="158"/>
      <c r="C8" s="167" t="s">
        <v>3</v>
      </c>
      <c r="D8" s="167" t="s">
        <v>4</v>
      </c>
      <c r="E8" s="167" t="s">
        <v>5</v>
      </c>
      <c r="F8" s="169" t="s">
        <v>21</v>
      </c>
      <c r="G8" s="171" t="s">
        <v>52</v>
      </c>
      <c r="H8" s="172"/>
      <c r="I8" s="165"/>
      <c r="J8" s="166"/>
    </row>
    <row r="9" spans="1:10" ht="46.2" customHeight="1" x14ac:dyDescent="0.25">
      <c r="A9" s="159"/>
      <c r="B9" s="159"/>
      <c r="C9" s="168"/>
      <c r="D9" s="168"/>
      <c r="E9" s="168"/>
      <c r="F9" s="170"/>
      <c r="G9" s="62" t="s">
        <v>3</v>
      </c>
      <c r="H9" s="62" t="s">
        <v>4</v>
      </c>
      <c r="I9" s="9" t="s">
        <v>36</v>
      </c>
      <c r="J9" s="9" t="s">
        <v>35</v>
      </c>
    </row>
    <row r="10" spans="1:10" ht="13.8" x14ac:dyDescent="0.25">
      <c r="A10" s="173" t="s">
        <v>20</v>
      </c>
      <c r="B10" s="174"/>
      <c r="C10" s="174"/>
      <c r="D10" s="174"/>
      <c r="E10" s="174"/>
      <c r="F10" s="174"/>
      <c r="G10" s="174"/>
      <c r="H10" s="174"/>
      <c r="I10" s="174"/>
      <c r="J10" s="174"/>
    </row>
    <row r="11" spans="1:10" ht="13.8" x14ac:dyDescent="0.25">
      <c r="A11" s="10">
        <v>1</v>
      </c>
      <c r="B11" s="11" t="s">
        <v>6</v>
      </c>
      <c r="C11" s="12">
        <v>3</v>
      </c>
      <c r="D11" s="12">
        <v>3</v>
      </c>
      <c r="E11" s="12">
        <v>3</v>
      </c>
      <c r="F11" s="30">
        <v>3</v>
      </c>
      <c r="G11" s="12">
        <v>4</v>
      </c>
      <c r="H11" s="12">
        <v>4</v>
      </c>
      <c r="I11" s="60">
        <f>SUM(C11:F11)+ SUM(G11:H11)/2</f>
        <v>16</v>
      </c>
      <c r="J11" s="60">
        <f>I11*30</f>
        <v>480</v>
      </c>
    </row>
    <row r="12" spans="1:10" ht="13.8" x14ac:dyDescent="0.25">
      <c r="A12" s="13">
        <v>2</v>
      </c>
      <c r="B12" s="14" t="s">
        <v>42</v>
      </c>
      <c r="C12" s="15">
        <v>2</v>
      </c>
      <c r="D12" s="15">
        <v>2</v>
      </c>
      <c r="E12" s="15">
        <v>2</v>
      </c>
      <c r="F12" s="31">
        <v>3</v>
      </c>
      <c r="G12" s="15">
        <v>3</v>
      </c>
      <c r="H12" s="15">
        <v>3</v>
      </c>
      <c r="I12" s="60">
        <f t="shared" ref="I12:I26" si="0">SUM(C12:F12)+ SUM(G12:H12)/2</f>
        <v>12</v>
      </c>
      <c r="J12" s="51">
        <f t="shared" ref="J12:J26" si="1">I12*30</f>
        <v>360</v>
      </c>
    </row>
    <row r="13" spans="1:10" ht="13.8" x14ac:dyDescent="0.25">
      <c r="A13" s="13">
        <v>3</v>
      </c>
      <c r="B13" s="14" t="s">
        <v>43</v>
      </c>
      <c r="C13" s="15">
        <v>2</v>
      </c>
      <c r="D13" s="15">
        <v>2</v>
      </c>
      <c r="E13" s="15">
        <v>2</v>
      </c>
      <c r="F13" s="31">
        <v>1</v>
      </c>
      <c r="G13" s="15">
        <v>1</v>
      </c>
      <c r="H13" s="15">
        <v>1</v>
      </c>
      <c r="I13" s="60">
        <f t="shared" si="0"/>
        <v>8</v>
      </c>
      <c r="J13" s="51">
        <f t="shared" si="1"/>
        <v>240</v>
      </c>
    </row>
    <row r="14" spans="1:10" ht="13.8" x14ac:dyDescent="0.25">
      <c r="A14" s="13">
        <v>4</v>
      </c>
      <c r="B14" s="14" t="s">
        <v>53</v>
      </c>
      <c r="C14" s="15">
        <v>1</v>
      </c>
      <c r="D14" s="15"/>
      <c r="E14" s="15"/>
      <c r="F14" s="31"/>
      <c r="G14" s="15"/>
      <c r="H14" s="15"/>
      <c r="I14" s="60">
        <f t="shared" si="0"/>
        <v>1</v>
      </c>
      <c r="J14" s="51">
        <f t="shared" si="1"/>
        <v>30</v>
      </c>
    </row>
    <row r="15" spans="1:10" ht="13.8" x14ac:dyDescent="0.25">
      <c r="A15" s="13">
        <v>5</v>
      </c>
      <c r="B15" s="14" t="s">
        <v>7</v>
      </c>
      <c r="C15" s="15">
        <v>2</v>
      </c>
      <c r="D15" s="15">
        <v>2</v>
      </c>
      <c r="E15" s="15">
        <v>2</v>
      </c>
      <c r="F15" s="31">
        <v>1</v>
      </c>
      <c r="G15" s="15">
        <v>1</v>
      </c>
      <c r="H15" s="15">
        <v>1</v>
      </c>
      <c r="I15" s="60">
        <f t="shared" si="0"/>
        <v>8</v>
      </c>
      <c r="J15" s="51">
        <f t="shared" si="1"/>
        <v>240</v>
      </c>
    </row>
    <row r="16" spans="1:10" ht="13.8" x14ac:dyDescent="0.25">
      <c r="A16" s="13">
        <v>6</v>
      </c>
      <c r="B16" s="14" t="s">
        <v>8</v>
      </c>
      <c r="C16" s="15"/>
      <c r="D16" s="15"/>
      <c r="E16" s="15"/>
      <c r="F16" s="31">
        <v>1</v>
      </c>
      <c r="G16" s="15">
        <v>1</v>
      </c>
      <c r="H16" s="15">
        <v>1</v>
      </c>
      <c r="I16" s="60">
        <f t="shared" si="0"/>
        <v>2</v>
      </c>
      <c r="J16" s="51">
        <f t="shared" si="1"/>
        <v>60</v>
      </c>
    </row>
    <row r="17" spans="1:10" ht="13.8" x14ac:dyDescent="0.25">
      <c r="A17" s="13">
        <v>7</v>
      </c>
      <c r="B17" s="14" t="s">
        <v>9</v>
      </c>
      <c r="C17" s="15"/>
      <c r="D17" s="15">
        <v>1</v>
      </c>
      <c r="E17" s="15">
        <v>1</v>
      </c>
      <c r="F17" s="31"/>
      <c r="G17" s="15"/>
      <c r="H17" s="15"/>
      <c r="I17" s="60">
        <f t="shared" si="0"/>
        <v>2</v>
      </c>
      <c r="J17" s="51">
        <f t="shared" si="1"/>
        <v>60</v>
      </c>
    </row>
    <row r="18" spans="1:10" ht="13.8" x14ac:dyDescent="0.25">
      <c r="A18" s="13">
        <v>8</v>
      </c>
      <c r="B18" s="14" t="s">
        <v>10</v>
      </c>
      <c r="C18" s="15">
        <v>1</v>
      </c>
      <c r="D18" s="15">
        <v>1</v>
      </c>
      <c r="E18" s="15">
        <v>1</v>
      </c>
      <c r="F18" s="31">
        <v>1</v>
      </c>
      <c r="G18" s="15"/>
      <c r="H18" s="15"/>
      <c r="I18" s="60">
        <f t="shared" si="0"/>
        <v>4</v>
      </c>
      <c r="J18" s="51">
        <f t="shared" si="1"/>
        <v>120</v>
      </c>
    </row>
    <row r="19" spans="1:10" ht="13.8" x14ac:dyDescent="0.25">
      <c r="A19" s="13">
        <v>9</v>
      </c>
      <c r="B19" s="14" t="s">
        <v>11</v>
      </c>
      <c r="C19" s="15">
        <v>1</v>
      </c>
      <c r="D19" s="15">
        <v>1</v>
      </c>
      <c r="E19" s="15">
        <v>1</v>
      </c>
      <c r="F19" s="31">
        <v>1</v>
      </c>
      <c r="G19" s="15"/>
      <c r="H19" s="15"/>
      <c r="I19" s="60">
        <f t="shared" si="0"/>
        <v>4</v>
      </c>
      <c r="J19" s="51">
        <f t="shared" si="1"/>
        <v>120</v>
      </c>
    </row>
    <row r="20" spans="1:10" ht="13.8" x14ac:dyDescent="0.25">
      <c r="A20" s="13">
        <v>10</v>
      </c>
      <c r="B20" s="14" t="s">
        <v>12</v>
      </c>
      <c r="C20" s="15">
        <v>1</v>
      </c>
      <c r="D20" s="15">
        <v>1</v>
      </c>
      <c r="E20" s="15">
        <v>1</v>
      </c>
      <c r="F20" s="31">
        <v>1</v>
      </c>
      <c r="G20" s="15"/>
      <c r="H20" s="15"/>
      <c r="I20" s="60">
        <f t="shared" si="0"/>
        <v>4</v>
      </c>
      <c r="J20" s="51">
        <f t="shared" si="1"/>
        <v>120</v>
      </c>
    </row>
    <row r="21" spans="1:10" ht="13.8" x14ac:dyDescent="0.25">
      <c r="A21" s="13">
        <v>11</v>
      </c>
      <c r="B21" s="14" t="s">
        <v>13</v>
      </c>
      <c r="C21" s="15">
        <v>1</v>
      </c>
      <c r="D21" s="15">
        <v>1</v>
      </c>
      <c r="E21" s="15">
        <v>1</v>
      </c>
      <c r="F21" s="31">
        <v>1</v>
      </c>
      <c r="G21" s="15"/>
      <c r="H21" s="15"/>
      <c r="I21" s="60">
        <f t="shared" si="0"/>
        <v>4</v>
      </c>
      <c r="J21" s="51">
        <f t="shared" si="1"/>
        <v>120</v>
      </c>
    </row>
    <row r="22" spans="1:10" ht="13.8" x14ac:dyDescent="0.25">
      <c r="A22" s="13">
        <v>12</v>
      </c>
      <c r="B22" s="14" t="s">
        <v>14</v>
      </c>
      <c r="C22" s="15">
        <v>2</v>
      </c>
      <c r="D22" s="15">
        <v>2</v>
      </c>
      <c r="E22" s="15">
        <v>3</v>
      </c>
      <c r="F22" s="31">
        <v>3</v>
      </c>
      <c r="G22" s="15">
        <v>4</v>
      </c>
      <c r="H22" s="15">
        <v>4</v>
      </c>
      <c r="I22" s="60">
        <f t="shared" si="0"/>
        <v>14</v>
      </c>
      <c r="J22" s="51">
        <f t="shared" si="1"/>
        <v>420</v>
      </c>
    </row>
    <row r="23" spans="1:10" ht="13.8" x14ac:dyDescent="0.25">
      <c r="A23" s="13">
        <v>13</v>
      </c>
      <c r="B23" s="14" t="s">
        <v>15</v>
      </c>
      <c r="C23" s="15">
        <v>1</v>
      </c>
      <c r="D23" s="15">
        <v>1</v>
      </c>
      <c r="E23" s="15">
        <v>1</v>
      </c>
      <c r="F23" s="31"/>
      <c r="G23" s="15"/>
      <c r="H23" s="15"/>
      <c r="I23" s="60">
        <f t="shared" si="0"/>
        <v>3</v>
      </c>
      <c r="J23" s="51">
        <f t="shared" si="1"/>
        <v>90</v>
      </c>
    </row>
    <row r="24" spans="1:10" ht="13.8" x14ac:dyDescent="0.25">
      <c r="A24" s="13">
        <v>14</v>
      </c>
      <c r="B24" s="14" t="s">
        <v>16</v>
      </c>
      <c r="C24" s="15">
        <v>3</v>
      </c>
      <c r="D24" s="15">
        <v>3</v>
      </c>
      <c r="E24" s="15">
        <v>3</v>
      </c>
      <c r="F24" s="31">
        <v>3</v>
      </c>
      <c r="G24" s="15">
        <v>3</v>
      </c>
      <c r="H24" s="15">
        <v>3</v>
      </c>
      <c r="I24" s="60">
        <f t="shared" si="0"/>
        <v>15</v>
      </c>
      <c r="J24" s="51">
        <f t="shared" si="1"/>
        <v>450</v>
      </c>
    </row>
    <row r="25" spans="1:10" ht="13.8" x14ac:dyDescent="0.25">
      <c r="A25" s="13">
        <v>15</v>
      </c>
      <c r="B25" s="14" t="s">
        <v>17</v>
      </c>
      <c r="C25" s="15">
        <v>1</v>
      </c>
      <c r="D25" s="15"/>
      <c r="E25" s="15"/>
      <c r="F25" s="31"/>
      <c r="G25" s="15"/>
      <c r="H25" s="15"/>
      <c r="I25" s="60">
        <f t="shared" si="0"/>
        <v>1</v>
      </c>
      <c r="J25" s="51">
        <f t="shared" si="1"/>
        <v>30</v>
      </c>
    </row>
    <row r="26" spans="1:10" ht="13.8" x14ac:dyDescent="0.25">
      <c r="A26" s="13">
        <v>16</v>
      </c>
      <c r="B26" s="14" t="s">
        <v>30</v>
      </c>
      <c r="C26" s="15">
        <v>1</v>
      </c>
      <c r="D26" s="15">
        <v>1</v>
      </c>
      <c r="E26" s="15">
        <v>1</v>
      </c>
      <c r="F26" s="31">
        <v>1</v>
      </c>
      <c r="G26" s="15">
        <v>1</v>
      </c>
      <c r="H26" s="15">
        <v>1</v>
      </c>
      <c r="I26" s="60">
        <f t="shared" si="0"/>
        <v>5</v>
      </c>
      <c r="J26" s="51">
        <f t="shared" si="1"/>
        <v>150</v>
      </c>
    </row>
    <row r="27" spans="1:10" ht="13.2" customHeight="1" x14ac:dyDescent="0.25">
      <c r="A27" s="117" t="s">
        <v>23</v>
      </c>
      <c r="B27" s="175"/>
      <c r="C27" s="177">
        <f>SUM(C11:C26)</f>
        <v>22</v>
      </c>
      <c r="D27" s="177">
        <f t="shared" ref="D27:I27" si="2">SUM(D11:D26)</f>
        <v>21</v>
      </c>
      <c r="E27" s="177">
        <f t="shared" si="2"/>
        <v>22</v>
      </c>
      <c r="F27" s="179">
        <f t="shared" si="2"/>
        <v>20</v>
      </c>
      <c r="G27" s="61">
        <f t="shared" si="2"/>
        <v>18</v>
      </c>
      <c r="H27" s="61">
        <f t="shared" si="2"/>
        <v>18</v>
      </c>
      <c r="I27" s="121">
        <f t="shared" si="2"/>
        <v>103</v>
      </c>
      <c r="J27" s="121">
        <f>SUM(J11:J26)</f>
        <v>3090</v>
      </c>
    </row>
    <row r="28" spans="1:10" ht="13.8" x14ac:dyDescent="0.25">
      <c r="A28" s="119"/>
      <c r="B28" s="176"/>
      <c r="C28" s="178"/>
      <c r="D28" s="178"/>
      <c r="E28" s="178"/>
      <c r="F28" s="180"/>
      <c r="G28" s="181">
        <f>(G27+H27)/2</f>
        <v>18</v>
      </c>
      <c r="H28" s="181"/>
      <c r="I28" s="121"/>
      <c r="J28" s="121"/>
    </row>
    <row r="29" spans="1:10" ht="13.8" x14ac:dyDescent="0.25">
      <c r="A29" s="173" t="s">
        <v>54</v>
      </c>
      <c r="B29" s="174"/>
      <c r="C29" s="174"/>
      <c r="D29" s="174"/>
      <c r="E29" s="174"/>
      <c r="F29" s="174"/>
      <c r="G29" s="174"/>
      <c r="H29" s="174"/>
      <c r="I29" s="174"/>
      <c r="J29" s="174"/>
    </row>
    <row r="30" spans="1:10" ht="36.75" customHeight="1" x14ac:dyDescent="0.25">
      <c r="A30" s="184">
        <v>1</v>
      </c>
      <c r="B30" s="98" t="s">
        <v>102</v>
      </c>
      <c r="C30" s="97"/>
      <c r="D30" s="97"/>
      <c r="E30" s="20">
        <v>1</v>
      </c>
      <c r="F30" s="32">
        <v>1</v>
      </c>
      <c r="G30" s="90"/>
      <c r="H30" s="90"/>
      <c r="I30" s="89">
        <f t="shared" ref="I30" si="3">SUM(C30:F30)+ SUM(G30:H30)/2</f>
        <v>2</v>
      </c>
      <c r="J30" s="90">
        <f>I30*30</f>
        <v>60</v>
      </c>
    </row>
    <row r="31" spans="1:10" ht="13.8" x14ac:dyDescent="0.25">
      <c r="A31" s="184"/>
      <c r="B31" s="99" t="s">
        <v>13</v>
      </c>
      <c r="C31" s="37">
        <v>1</v>
      </c>
      <c r="D31" s="15">
        <v>1</v>
      </c>
      <c r="E31" s="15">
        <v>1</v>
      </c>
      <c r="F31" s="31">
        <v>1</v>
      </c>
      <c r="G31" s="15">
        <v>2</v>
      </c>
      <c r="H31" s="15">
        <v>2</v>
      </c>
      <c r="I31" s="60">
        <f>SUM(C31:F31)+ SUM(G31:H31)/2</f>
        <v>6</v>
      </c>
      <c r="J31" s="51">
        <f>I31*30</f>
        <v>180</v>
      </c>
    </row>
    <row r="32" spans="1:10" ht="13.8" x14ac:dyDescent="0.25">
      <c r="A32" s="126" t="s">
        <v>103</v>
      </c>
      <c r="B32" s="127"/>
      <c r="C32" s="177">
        <f>SUM(C30:C31)</f>
        <v>1</v>
      </c>
      <c r="D32" s="177">
        <f t="shared" ref="D32:F32" si="4">SUM(D30:D31)</f>
        <v>1</v>
      </c>
      <c r="E32" s="177">
        <f t="shared" si="4"/>
        <v>2</v>
      </c>
      <c r="F32" s="179">
        <f t="shared" si="4"/>
        <v>2</v>
      </c>
      <c r="G32" s="61">
        <f>SUM(G30:G31)</f>
        <v>2</v>
      </c>
      <c r="H32" s="97">
        <f>SUM(H30:H31)</f>
        <v>2</v>
      </c>
      <c r="I32" s="182">
        <f>SUM(I30:I31)</f>
        <v>8</v>
      </c>
      <c r="J32" s="143">
        <f t="shared" ref="J32" si="5">I32*30</f>
        <v>240</v>
      </c>
    </row>
    <row r="33" spans="1:10" ht="13.8" x14ac:dyDescent="0.25">
      <c r="A33" s="128"/>
      <c r="B33" s="129"/>
      <c r="C33" s="178"/>
      <c r="D33" s="178"/>
      <c r="E33" s="178"/>
      <c r="F33" s="180"/>
      <c r="G33" s="181">
        <f>(G32+H32)/2</f>
        <v>2</v>
      </c>
      <c r="H33" s="181"/>
      <c r="I33" s="183"/>
      <c r="J33" s="144"/>
    </row>
    <row r="34" spans="1:10" ht="13.8" x14ac:dyDescent="0.25">
      <c r="A34" s="141" t="s">
        <v>65</v>
      </c>
      <c r="B34" s="185"/>
      <c r="C34" s="185"/>
      <c r="D34" s="185"/>
      <c r="E34" s="185"/>
      <c r="F34" s="185"/>
      <c r="G34" s="185"/>
      <c r="H34" s="185"/>
      <c r="I34" s="185"/>
      <c r="J34" s="185"/>
    </row>
    <row r="35" spans="1:10" s="3" customFormat="1" ht="13.8" x14ac:dyDescent="0.25">
      <c r="A35" s="20">
        <v>1</v>
      </c>
      <c r="B35" s="47" t="s">
        <v>64</v>
      </c>
      <c r="C35" s="20">
        <v>2</v>
      </c>
      <c r="D35" s="20">
        <v>2</v>
      </c>
      <c r="E35" s="20"/>
      <c r="F35" s="32"/>
      <c r="G35" s="56"/>
      <c r="H35" s="56"/>
      <c r="I35" s="60">
        <f t="shared" ref="I35:I40" si="6">SUM(C35:F35)+ SUM(G35:H35)/2</f>
        <v>4</v>
      </c>
      <c r="J35" s="51">
        <f>I35*30</f>
        <v>120</v>
      </c>
    </row>
    <row r="36" spans="1:10" s="3" customFormat="1" ht="13.8" x14ac:dyDescent="0.25">
      <c r="A36" s="20">
        <v>2</v>
      </c>
      <c r="B36" s="47" t="s">
        <v>39</v>
      </c>
      <c r="C36" s="20">
        <v>3</v>
      </c>
      <c r="D36" s="20">
        <v>2</v>
      </c>
      <c r="E36" s="20"/>
      <c r="F36" s="32"/>
      <c r="G36" s="56"/>
      <c r="H36" s="56"/>
      <c r="I36" s="60">
        <f t="shared" si="6"/>
        <v>5</v>
      </c>
      <c r="J36" s="51">
        <f t="shared" ref="J36:J40" si="7">I36*30</f>
        <v>150</v>
      </c>
    </row>
    <row r="37" spans="1:10" s="3" customFormat="1" ht="16.95" customHeight="1" x14ac:dyDescent="0.25">
      <c r="A37" s="20">
        <v>3</v>
      </c>
      <c r="B37" s="47" t="s">
        <v>32</v>
      </c>
      <c r="C37" s="20">
        <v>3</v>
      </c>
      <c r="D37" s="20">
        <v>3</v>
      </c>
      <c r="E37" s="20">
        <v>2</v>
      </c>
      <c r="F37" s="32"/>
      <c r="G37" s="56"/>
      <c r="H37" s="56"/>
      <c r="I37" s="60">
        <f t="shared" si="6"/>
        <v>8</v>
      </c>
      <c r="J37" s="51">
        <f t="shared" si="7"/>
        <v>240</v>
      </c>
    </row>
    <row r="38" spans="1:10" s="3" customFormat="1" ht="16.2" customHeight="1" x14ac:dyDescent="0.25">
      <c r="A38" s="20">
        <v>4</v>
      </c>
      <c r="B38" s="47" t="s">
        <v>63</v>
      </c>
      <c r="C38" s="20">
        <v>1</v>
      </c>
      <c r="D38" s="20">
        <v>3</v>
      </c>
      <c r="E38" s="20">
        <v>1</v>
      </c>
      <c r="F38" s="32"/>
      <c r="G38" s="56"/>
      <c r="H38" s="56"/>
      <c r="I38" s="60">
        <f t="shared" si="6"/>
        <v>5</v>
      </c>
      <c r="J38" s="51">
        <f t="shared" si="7"/>
        <v>150</v>
      </c>
    </row>
    <row r="39" spans="1:10" s="3" customFormat="1" ht="18.75" customHeight="1" x14ac:dyDescent="0.25">
      <c r="A39" s="20">
        <v>5</v>
      </c>
      <c r="B39" s="47" t="s">
        <v>40</v>
      </c>
      <c r="C39" s="20"/>
      <c r="D39" s="20"/>
      <c r="E39" s="20"/>
      <c r="F39" s="32">
        <v>3</v>
      </c>
      <c r="G39" s="56">
        <v>2</v>
      </c>
      <c r="H39" s="56"/>
      <c r="I39" s="60">
        <f t="shared" si="6"/>
        <v>4</v>
      </c>
      <c r="J39" s="51">
        <f t="shared" si="7"/>
        <v>120</v>
      </c>
    </row>
    <row r="40" spans="1:10" ht="20.25" customHeight="1" x14ac:dyDescent="0.25">
      <c r="A40" s="20">
        <v>6</v>
      </c>
      <c r="B40" s="47" t="s">
        <v>58</v>
      </c>
      <c r="C40" s="20"/>
      <c r="D40" s="20"/>
      <c r="E40" s="20">
        <v>1</v>
      </c>
      <c r="F40" s="32">
        <v>1</v>
      </c>
      <c r="G40" s="56"/>
      <c r="H40" s="56"/>
      <c r="I40" s="60">
        <f t="shared" si="6"/>
        <v>2</v>
      </c>
      <c r="J40" s="51">
        <f t="shared" si="7"/>
        <v>60</v>
      </c>
    </row>
    <row r="41" spans="1:10" ht="13.8" x14ac:dyDescent="0.25">
      <c r="A41" s="186" t="s">
        <v>18</v>
      </c>
      <c r="B41" s="187"/>
      <c r="C41" s="177">
        <f t="shared" ref="C41:G41" si="8">SUM(C35:C40)</f>
        <v>9</v>
      </c>
      <c r="D41" s="177">
        <f t="shared" si="8"/>
        <v>10</v>
      </c>
      <c r="E41" s="177">
        <f t="shared" si="8"/>
        <v>4</v>
      </c>
      <c r="F41" s="179">
        <f t="shared" si="8"/>
        <v>4</v>
      </c>
      <c r="G41" s="51">
        <f t="shared" si="8"/>
        <v>2</v>
      </c>
      <c r="H41" s="51"/>
      <c r="I41" s="143">
        <f>SUM(I35,I36,I37,I38,I39,I40,)</f>
        <v>28</v>
      </c>
      <c r="J41" s="143">
        <f>SUM(J35:J40)</f>
        <v>840</v>
      </c>
    </row>
    <row r="42" spans="1:10" ht="13.8" x14ac:dyDescent="0.25">
      <c r="A42" s="188"/>
      <c r="B42" s="189"/>
      <c r="C42" s="178"/>
      <c r="D42" s="178"/>
      <c r="E42" s="178"/>
      <c r="F42" s="180"/>
      <c r="G42" s="191">
        <f>(G41+H41)/2</f>
        <v>1</v>
      </c>
      <c r="H42" s="192"/>
      <c r="I42" s="190"/>
      <c r="J42" s="190"/>
    </row>
    <row r="43" spans="1:10" ht="13.8" x14ac:dyDescent="0.25">
      <c r="A43" s="131" t="s">
        <v>66</v>
      </c>
      <c r="B43" s="131"/>
      <c r="C43" s="131"/>
      <c r="D43" s="131"/>
      <c r="E43" s="131"/>
      <c r="F43" s="131"/>
      <c r="G43" s="131"/>
      <c r="H43" s="131"/>
      <c r="I43" s="131"/>
      <c r="J43" s="131"/>
    </row>
    <row r="44" spans="1:10" ht="13.8" x14ac:dyDescent="0.25">
      <c r="A44" s="56">
        <v>1</v>
      </c>
      <c r="B44" s="19" t="s">
        <v>55</v>
      </c>
      <c r="C44" s="21">
        <v>2</v>
      </c>
      <c r="D44" s="21"/>
      <c r="E44" s="20"/>
      <c r="F44" s="32"/>
      <c r="G44" s="56"/>
      <c r="H44" s="56"/>
      <c r="I44" s="60">
        <f t="shared" ref="I44:I48" si="9">SUM(C44:F44)+ SUM(G44:H44)/2</f>
        <v>2</v>
      </c>
      <c r="J44" s="51">
        <f>I44*30</f>
        <v>60</v>
      </c>
    </row>
    <row r="45" spans="1:10" ht="13.8" x14ac:dyDescent="0.25">
      <c r="A45" s="56">
        <v>2</v>
      </c>
      <c r="B45" s="19" t="s">
        <v>56</v>
      </c>
      <c r="C45" s="20"/>
      <c r="D45" s="20">
        <v>3</v>
      </c>
      <c r="E45" s="20">
        <v>3</v>
      </c>
      <c r="F45" s="32"/>
      <c r="G45" s="56"/>
      <c r="H45" s="56"/>
      <c r="I45" s="60">
        <f t="shared" si="9"/>
        <v>6</v>
      </c>
      <c r="J45" s="51">
        <f t="shared" ref="J45:J48" si="10">I45*30</f>
        <v>180</v>
      </c>
    </row>
    <row r="46" spans="1:10" ht="13.8" x14ac:dyDescent="0.25">
      <c r="A46" s="56">
        <v>3</v>
      </c>
      <c r="B46" s="19" t="s">
        <v>57</v>
      </c>
      <c r="C46" s="20"/>
      <c r="D46" s="20"/>
      <c r="E46" s="20"/>
      <c r="F46" s="32">
        <v>3</v>
      </c>
      <c r="G46" s="56">
        <v>6</v>
      </c>
      <c r="H46" s="56"/>
      <c r="I46" s="60">
        <f t="shared" si="9"/>
        <v>6</v>
      </c>
      <c r="J46" s="51">
        <f t="shared" si="10"/>
        <v>180</v>
      </c>
    </row>
    <row r="47" spans="1:10" ht="13.8" x14ac:dyDescent="0.25">
      <c r="A47" s="56">
        <v>4</v>
      </c>
      <c r="B47" s="19" t="s">
        <v>62</v>
      </c>
      <c r="C47" s="20"/>
      <c r="D47" s="20"/>
      <c r="E47" s="20">
        <v>3</v>
      </c>
      <c r="F47" s="32">
        <v>6</v>
      </c>
      <c r="G47" s="56">
        <v>6</v>
      </c>
      <c r="H47" s="56"/>
      <c r="I47" s="60">
        <f t="shared" si="9"/>
        <v>12</v>
      </c>
      <c r="J47" s="51">
        <f t="shared" si="10"/>
        <v>360</v>
      </c>
    </row>
    <row r="48" spans="1:10" ht="27.6" x14ac:dyDescent="0.25">
      <c r="A48" s="56">
        <v>5</v>
      </c>
      <c r="B48" s="19" t="s">
        <v>99</v>
      </c>
      <c r="C48" s="20"/>
      <c r="D48" s="20"/>
      <c r="E48" s="20">
        <v>2</v>
      </c>
      <c r="F48" s="32"/>
      <c r="G48" s="56"/>
      <c r="H48" s="56"/>
      <c r="I48" s="60">
        <f t="shared" si="9"/>
        <v>2</v>
      </c>
      <c r="J48" s="51">
        <f t="shared" si="10"/>
        <v>60</v>
      </c>
    </row>
    <row r="49" spans="1:11" ht="13.8" x14ac:dyDescent="0.25">
      <c r="A49" s="126" t="s">
        <v>18</v>
      </c>
      <c r="B49" s="127"/>
      <c r="C49" s="177">
        <f>SUM(C44,C45,C46,C47,C48,)</f>
        <v>2</v>
      </c>
      <c r="D49" s="177">
        <f>SUM(D44,D45,D46,D47,D48,)</f>
        <v>3</v>
      </c>
      <c r="E49" s="177">
        <f>SUM(E44,E45,E46,E47,E48,)</f>
        <v>8</v>
      </c>
      <c r="F49" s="179">
        <f>SUM(F44,F45,F46,F47,F48,)</f>
        <v>9</v>
      </c>
      <c r="G49" s="61">
        <f>SUM(G44:G48)</f>
        <v>12</v>
      </c>
      <c r="H49" s="61"/>
      <c r="I49" s="143">
        <f>SUM(I44,I45,I46,I47,I48,)</f>
        <v>28</v>
      </c>
      <c r="J49" s="143">
        <f>I49*30</f>
        <v>840</v>
      </c>
    </row>
    <row r="50" spans="1:11" ht="12" customHeight="1" x14ac:dyDescent="0.25">
      <c r="A50" s="128"/>
      <c r="B50" s="129"/>
      <c r="C50" s="178"/>
      <c r="D50" s="178"/>
      <c r="E50" s="178"/>
      <c r="F50" s="180"/>
      <c r="G50" s="122">
        <f>(G49+H49)/2</f>
        <v>6</v>
      </c>
      <c r="H50" s="123"/>
      <c r="I50" s="144"/>
      <c r="J50" s="144"/>
    </row>
    <row r="51" spans="1:11" ht="12.75" customHeight="1" x14ac:dyDescent="0.25">
      <c r="A51" s="126" t="s">
        <v>24</v>
      </c>
      <c r="B51" s="127"/>
      <c r="C51" s="177">
        <f>SUM(C41,C49,)</f>
        <v>11</v>
      </c>
      <c r="D51" s="177">
        <f>SUM(D41,D49,)</f>
        <v>13</v>
      </c>
      <c r="E51" s="177">
        <f>SUM(E41,E49,)</f>
        <v>12</v>
      </c>
      <c r="F51" s="179">
        <f>SUM(F41,F49,)</f>
        <v>13</v>
      </c>
      <c r="G51" s="61">
        <f>SUM(G41,G49,)</f>
        <v>14</v>
      </c>
      <c r="H51" s="61"/>
      <c r="I51" s="143">
        <f>SUM(I41,I49,)</f>
        <v>56</v>
      </c>
      <c r="J51" s="143">
        <f>I51*30</f>
        <v>1680</v>
      </c>
    </row>
    <row r="52" spans="1:11" ht="12" customHeight="1" x14ac:dyDescent="0.25">
      <c r="A52" s="128"/>
      <c r="B52" s="129"/>
      <c r="C52" s="178"/>
      <c r="D52" s="178"/>
      <c r="E52" s="178"/>
      <c r="F52" s="180"/>
      <c r="G52" s="122">
        <f>(G51+H51)/2</f>
        <v>7</v>
      </c>
      <c r="H52" s="123"/>
      <c r="I52" s="144"/>
      <c r="J52" s="144"/>
    </row>
    <row r="53" spans="1:11" s="1" customFormat="1" ht="15" customHeight="1" x14ac:dyDescent="0.2">
      <c r="A53" s="133" t="s">
        <v>75</v>
      </c>
      <c r="B53" s="134"/>
      <c r="C53" s="177">
        <f t="shared" ref="C53:I53" si="11">SUM(C27,C32,C51,)</f>
        <v>34</v>
      </c>
      <c r="D53" s="177">
        <f t="shared" si="11"/>
        <v>35</v>
      </c>
      <c r="E53" s="177">
        <f t="shared" si="11"/>
        <v>36</v>
      </c>
      <c r="F53" s="179">
        <f t="shared" si="11"/>
        <v>35</v>
      </c>
      <c r="G53" s="61">
        <f t="shared" si="11"/>
        <v>34</v>
      </c>
      <c r="H53" s="61">
        <f t="shared" si="11"/>
        <v>20</v>
      </c>
      <c r="I53" s="143">
        <f t="shared" si="11"/>
        <v>167</v>
      </c>
      <c r="J53" s="143">
        <f>I53*30</f>
        <v>5010</v>
      </c>
    </row>
    <row r="54" spans="1:11" s="1" customFormat="1" ht="13.8" x14ac:dyDescent="0.2">
      <c r="A54" s="135"/>
      <c r="B54" s="136"/>
      <c r="C54" s="178"/>
      <c r="D54" s="178"/>
      <c r="E54" s="178"/>
      <c r="F54" s="180"/>
      <c r="G54" s="122">
        <f>(G53+H53)/2</f>
        <v>27</v>
      </c>
      <c r="H54" s="123"/>
      <c r="I54" s="144"/>
      <c r="J54" s="144"/>
    </row>
    <row r="55" spans="1:11" s="1" customFormat="1" ht="31.5" customHeight="1" x14ac:dyDescent="0.2">
      <c r="A55" s="141" t="s">
        <v>95</v>
      </c>
      <c r="B55" s="142"/>
      <c r="C55" s="57"/>
      <c r="D55" s="57">
        <v>1</v>
      </c>
      <c r="E55" s="57">
        <v>1</v>
      </c>
      <c r="F55" s="58"/>
      <c r="G55" s="53"/>
      <c r="H55" s="97"/>
      <c r="I55" s="60">
        <f t="shared" ref="I55:I56" si="12">SUM(C55:F55)+ SUM(G55:H55)/2</f>
        <v>2</v>
      </c>
      <c r="J55" s="51">
        <f t="shared" ref="J55:J56" si="13">I55*30</f>
        <v>60</v>
      </c>
    </row>
    <row r="56" spans="1:11" s="1" customFormat="1" ht="31.5" customHeight="1" x14ac:dyDescent="0.2">
      <c r="A56" s="195" t="s">
        <v>96</v>
      </c>
      <c r="B56" s="196"/>
      <c r="C56" s="100"/>
      <c r="D56" s="100">
        <f t="shared" ref="D56:F56" si="14">SUM(D30,D55,)</f>
        <v>1</v>
      </c>
      <c r="E56" s="100">
        <f t="shared" si="14"/>
        <v>2</v>
      </c>
      <c r="F56" s="101">
        <f t="shared" si="14"/>
        <v>1</v>
      </c>
      <c r="G56" s="100"/>
      <c r="H56" s="100"/>
      <c r="I56" s="89">
        <f t="shared" si="12"/>
        <v>4</v>
      </c>
      <c r="J56" s="90">
        <f t="shared" si="13"/>
        <v>120</v>
      </c>
    </row>
    <row r="57" spans="1:11" s="1" customFormat="1" ht="17.25" customHeight="1" x14ac:dyDescent="0.2">
      <c r="A57" s="117" t="s">
        <v>76</v>
      </c>
      <c r="B57" s="118"/>
      <c r="C57" s="177">
        <f t="shared" ref="C57:H57" si="15">SUM(C53,C56,)</f>
        <v>34</v>
      </c>
      <c r="D57" s="177">
        <f t="shared" si="15"/>
        <v>36</v>
      </c>
      <c r="E57" s="177">
        <f>SUM(E53,E56,)-1</f>
        <v>37</v>
      </c>
      <c r="F57" s="179">
        <f>SUM(F53,F56,)-1</f>
        <v>35</v>
      </c>
      <c r="G57" s="64">
        <f t="shared" si="15"/>
        <v>34</v>
      </c>
      <c r="H57" s="94">
        <f t="shared" si="15"/>
        <v>20</v>
      </c>
      <c r="I57" s="143">
        <f>SUM(I53,(I56-2),)</f>
        <v>169</v>
      </c>
      <c r="J57" s="143">
        <f>I57*30</f>
        <v>5070</v>
      </c>
    </row>
    <row r="58" spans="1:11" s="1" customFormat="1" ht="15" customHeight="1" x14ac:dyDescent="0.2">
      <c r="A58" s="119"/>
      <c r="B58" s="120"/>
      <c r="C58" s="193"/>
      <c r="D58" s="193"/>
      <c r="E58" s="193"/>
      <c r="F58" s="194"/>
      <c r="G58" s="122">
        <f>(G57+H57)/2</f>
        <v>27</v>
      </c>
      <c r="H58" s="123"/>
      <c r="I58" s="144"/>
      <c r="J58" s="144"/>
    </row>
    <row r="59" spans="1:11" ht="13.8" x14ac:dyDescent="0.25">
      <c r="A59" s="56">
        <v>1</v>
      </c>
      <c r="B59" s="19" t="s">
        <v>100</v>
      </c>
      <c r="C59" s="22" t="s">
        <v>67</v>
      </c>
      <c r="D59" s="22" t="s">
        <v>67</v>
      </c>
      <c r="E59" s="22" t="s">
        <v>67</v>
      </c>
      <c r="F59" s="34"/>
      <c r="G59" s="203"/>
      <c r="H59" s="204"/>
      <c r="I59" s="60">
        <v>1.17</v>
      </c>
      <c r="J59" s="51">
        <v>42</v>
      </c>
    </row>
    <row r="60" spans="1:11" ht="13.8" x14ac:dyDescent="0.25">
      <c r="A60" s="56">
        <v>2</v>
      </c>
      <c r="B60" s="19" t="s">
        <v>41</v>
      </c>
      <c r="C60" s="20">
        <v>2</v>
      </c>
      <c r="D60" s="20">
        <v>2</v>
      </c>
      <c r="E60" s="21">
        <v>2</v>
      </c>
      <c r="F60" s="33">
        <v>2</v>
      </c>
      <c r="G60" s="23">
        <v>2</v>
      </c>
      <c r="H60" s="23">
        <v>2</v>
      </c>
      <c r="I60" s="60">
        <f t="shared" ref="I60" si="16">SUM(C60:F60)+ SUM(G60:H60)/2</f>
        <v>10</v>
      </c>
      <c r="J60" s="51">
        <f t="shared" ref="J60" si="17">I60*30</f>
        <v>300</v>
      </c>
      <c r="K60" s="79"/>
    </row>
    <row r="61" spans="1:11" ht="13.8" x14ac:dyDescent="0.25">
      <c r="A61" s="24">
        <v>3</v>
      </c>
      <c r="B61" s="25" t="s">
        <v>97</v>
      </c>
      <c r="C61" s="38"/>
      <c r="D61" s="26" t="s">
        <v>59</v>
      </c>
      <c r="E61" s="26" t="s">
        <v>59</v>
      </c>
      <c r="F61" s="35"/>
      <c r="G61" s="205"/>
      <c r="H61" s="206"/>
      <c r="I61" s="51">
        <v>0.28000000000000003</v>
      </c>
      <c r="J61" s="59">
        <v>10</v>
      </c>
    </row>
    <row r="62" spans="1:11" ht="13.8" x14ac:dyDescent="0.25">
      <c r="A62" s="182" t="s">
        <v>38</v>
      </c>
      <c r="B62" s="207"/>
      <c r="C62" s="209">
        <f>SUM(C57,C60,)</f>
        <v>36</v>
      </c>
      <c r="D62" s="209">
        <f>SUM(D57,D60,)</f>
        <v>38</v>
      </c>
      <c r="E62" s="209">
        <f>SUM(E57,E60,)</f>
        <v>39</v>
      </c>
      <c r="F62" s="211">
        <f>SUM(F57,F60,)</f>
        <v>37</v>
      </c>
      <c r="G62" s="78">
        <f>SUM(G53,G60,)</f>
        <v>36</v>
      </c>
      <c r="H62" s="78">
        <f>SUM(H53,H59,H60,)</f>
        <v>22</v>
      </c>
      <c r="I62" s="197">
        <f>SUM(I57,I59,I60,I61,)</f>
        <v>180.45</v>
      </c>
      <c r="J62" s="199">
        <f>SUM(J57,J59,J60,J61,)</f>
        <v>5422</v>
      </c>
    </row>
    <row r="63" spans="1:11" ht="13.8" x14ac:dyDescent="0.25">
      <c r="A63" s="183"/>
      <c r="B63" s="208"/>
      <c r="C63" s="210"/>
      <c r="D63" s="210"/>
      <c r="E63" s="210"/>
      <c r="F63" s="212"/>
      <c r="G63" s="151">
        <f>(G62+H62)/2</f>
        <v>29</v>
      </c>
      <c r="H63" s="152"/>
      <c r="I63" s="198"/>
      <c r="J63" s="200"/>
    </row>
    <row r="64" spans="1:11" s="2" customFormat="1" ht="24" customHeight="1" x14ac:dyDescent="0.25">
      <c r="A64" s="201" t="s">
        <v>98</v>
      </c>
      <c r="B64" s="202"/>
      <c r="C64" s="202"/>
      <c r="D64" s="202"/>
      <c r="E64" s="202"/>
      <c r="F64" s="202"/>
      <c r="G64" s="202"/>
      <c r="H64" s="202"/>
      <c r="I64" s="202"/>
      <c r="J64" s="202"/>
    </row>
    <row r="65" spans="1:10" ht="18.75" customHeight="1" x14ac:dyDescent="0.25">
      <c r="A65" s="27"/>
      <c r="B65" s="121" t="s">
        <v>69</v>
      </c>
      <c r="C65" s="121"/>
      <c r="D65" s="121"/>
      <c r="E65" s="121"/>
      <c r="F65" s="121" t="s">
        <v>25</v>
      </c>
      <c r="G65" s="121"/>
      <c r="H65" s="121"/>
      <c r="I65" s="121" t="s">
        <v>26</v>
      </c>
      <c r="J65" s="121"/>
    </row>
    <row r="66" spans="1:10" ht="12" customHeight="1" x14ac:dyDescent="0.25">
      <c r="A66" s="27"/>
      <c r="B66" s="145" t="s">
        <v>27</v>
      </c>
      <c r="C66" s="145"/>
      <c r="D66" s="145"/>
      <c r="E66" s="145"/>
      <c r="F66" s="146">
        <v>4</v>
      </c>
      <c r="G66" s="146"/>
      <c r="H66" s="146"/>
      <c r="I66" s="146">
        <v>140</v>
      </c>
      <c r="J66" s="146"/>
    </row>
    <row r="67" spans="1:10" ht="12" customHeight="1" x14ac:dyDescent="0.25">
      <c r="A67" s="27"/>
      <c r="B67" s="145" t="s">
        <v>44</v>
      </c>
      <c r="C67" s="145"/>
      <c r="D67" s="145"/>
      <c r="E67" s="145"/>
      <c r="F67" s="146">
        <v>4</v>
      </c>
      <c r="G67" s="146"/>
      <c r="H67" s="146"/>
      <c r="I67" s="146">
        <v>140</v>
      </c>
      <c r="J67" s="146"/>
    </row>
    <row r="68" spans="1:10" s="3" customFormat="1" ht="12" customHeight="1" x14ac:dyDescent="0.25">
      <c r="A68" s="27"/>
      <c r="B68" s="149" t="s">
        <v>28</v>
      </c>
      <c r="C68" s="149"/>
      <c r="D68" s="149"/>
      <c r="E68" s="149"/>
      <c r="F68" s="121">
        <f>SUM(F66:F67)</f>
        <v>8</v>
      </c>
      <c r="G68" s="121"/>
      <c r="H68" s="121"/>
      <c r="I68" s="121">
        <f>SUM(I66:I67)</f>
        <v>280</v>
      </c>
      <c r="J68" s="121"/>
    </row>
    <row r="69" spans="1:10" s="3" customFormat="1" ht="12" customHeight="1" x14ac:dyDescent="0.25">
      <c r="A69" s="27"/>
      <c r="B69" s="28"/>
      <c r="C69" s="28"/>
      <c r="D69" s="28"/>
      <c r="E69" s="28"/>
      <c r="F69" s="29"/>
      <c r="G69" s="29"/>
      <c r="H69" s="29"/>
      <c r="I69" s="29"/>
      <c r="J69" s="29"/>
    </row>
    <row r="70" spans="1:10" s="3" customFormat="1" ht="14.25" customHeight="1" x14ac:dyDescent="0.25">
      <c r="A70" s="147" t="s">
        <v>73</v>
      </c>
      <c r="B70" s="147"/>
      <c r="C70" s="147"/>
      <c r="D70" s="147"/>
      <c r="E70" s="147"/>
      <c r="F70" s="147"/>
      <c r="G70" s="147"/>
      <c r="H70" s="147"/>
      <c r="I70" s="147"/>
      <c r="J70" s="147"/>
    </row>
    <row r="71" spans="1:10" s="3" customFormat="1" ht="14.25" customHeight="1" x14ac:dyDescent="0.25">
      <c r="A71" s="147" t="s">
        <v>70</v>
      </c>
      <c r="B71" s="147"/>
      <c r="C71" s="147"/>
      <c r="D71" s="147"/>
      <c r="E71" s="147"/>
      <c r="F71" s="147"/>
      <c r="G71" s="147"/>
      <c r="H71" s="147"/>
      <c r="I71" s="147"/>
      <c r="J71" s="147"/>
    </row>
    <row r="72" spans="1:10" s="3" customFormat="1" ht="14.25" customHeight="1" x14ac:dyDescent="0.25">
      <c r="A72" s="103"/>
      <c r="B72" s="103"/>
      <c r="C72" s="103"/>
      <c r="D72" s="103"/>
      <c r="E72" s="103"/>
      <c r="F72" s="103"/>
      <c r="G72" s="103"/>
      <c r="H72" s="103"/>
      <c r="I72" s="103"/>
      <c r="J72" s="103"/>
    </row>
    <row r="73" spans="1:10" s="3" customFormat="1" x14ac:dyDescent="0.25">
      <c r="A73" s="4"/>
      <c r="B73" s="105" t="s">
        <v>71</v>
      </c>
      <c r="C73" s="105"/>
      <c r="D73" s="105"/>
      <c r="E73" s="105"/>
      <c r="F73" s="105"/>
      <c r="G73" s="105"/>
      <c r="H73" s="105"/>
      <c r="I73" s="105"/>
      <c r="J73" s="105"/>
    </row>
    <row r="74" spans="1:10" s="3" customFormat="1" x14ac:dyDescent="0.25">
      <c r="A74" s="4"/>
      <c r="B74" s="104"/>
      <c r="C74" s="104"/>
      <c r="D74" s="104"/>
      <c r="E74" s="104"/>
      <c r="F74" s="104"/>
      <c r="G74" s="104"/>
      <c r="H74" s="104"/>
      <c r="I74" s="104"/>
      <c r="J74" s="104"/>
    </row>
    <row r="75" spans="1:10" s="3" customFormat="1" x14ac:dyDescent="0.25">
      <c r="A75" s="4"/>
      <c r="B75" s="104"/>
      <c r="C75" s="104"/>
      <c r="D75" s="104"/>
      <c r="E75" s="104"/>
      <c r="F75" s="104"/>
      <c r="G75" s="104"/>
      <c r="H75" s="104"/>
      <c r="I75" s="104"/>
      <c r="J75" s="104"/>
    </row>
  </sheetData>
  <mergeCells count="104">
    <mergeCell ref="B68:E68"/>
    <mergeCell ref="F68:H68"/>
    <mergeCell ref="I68:J68"/>
    <mergeCell ref="A70:J70"/>
    <mergeCell ref="A71:J71"/>
    <mergeCell ref="B73:J73"/>
    <mergeCell ref="B66:E66"/>
    <mergeCell ref="F66:H66"/>
    <mergeCell ref="I66:J66"/>
    <mergeCell ref="B67:E67"/>
    <mergeCell ref="F67:H67"/>
    <mergeCell ref="I67:J67"/>
    <mergeCell ref="I62:I63"/>
    <mergeCell ref="J62:J63"/>
    <mergeCell ref="G63:H63"/>
    <mergeCell ref="A64:J64"/>
    <mergeCell ref="B65:E65"/>
    <mergeCell ref="F65:H65"/>
    <mergeCell ref="I65:J65"/>
    <mergeCell ref="I57:I58"/>
    <mergeCell ref="J57:J58"/>
    <mergeCell ref="G58:H58"/>
    <mergeCell ref="G59:H59"/>
    <mergeCell ref="G61:H61"/>
    <mergeCell ref="A62:B63"/>
    <mergeCell ref="C62:C63"/>
    <mergeCell ref="D62:D63"/>
    <mergeCell ref="E62:E63"/>
    <mergeCell ref="F62:F63"/>
    <mergeCell ref="A55:B55"/>
    <mergeCell ref="A57:B58"/>
    <mergeCell ref="C57:C58"/>
    <mergeCell ref="D57:D58"/>
    <mergeCell ref="E57:E58"/>
    <mergeCell ref="F57:F58"/>
    <mergeCell ref="J51:J52"/>
    <mergeCell ref="G52:H52"/>
    <mergeCell ref="A53:B54"/>
    <mergeCell ref="C53:C54"/>
    <mergeCell ref="D53:D54"/>
    <mergeCell ref="E53:E54"/>
    <mergeCell ref="F53:F54"/>
    <mergeCell ref="I53:I54"/>
    <mergeCell ref="J53:J54"/>
    <mergeCell ref="G54:H54"/>
    <mergeCell ref="A51:B52"/>
    <mergeCell ref="C51:C52"/>
    <mergeCell ref="D51:D52"/>
    <mergeCell ref="E51:E52"/>
    <mergeCell ref="F51:F52"/>
    <mergeCell ref="I51:I52"/>
    <mergeCell ref="A56:B56"/>
    <mergeCell ref="A43:J43"/>
    <mergeCell ref="A49:B50"/>
    <mergeCell ref="C49:C50"/>
    <mergeCell ref="D49:D50"/>
    <mergeCell ref="E49:E50"/>
    <mergeCell ref="F49:F50"/>
    <mergeCell ref="I49:I50"/>
    <mergeCell ref="J49:J50"/>
    <mergeCell ref="G50:H50"/>
    <mergeCell ref="A34:J34"/>
    <mergeCell ref="A41:B42"/>
    <mergeCell ref="C41:C42"/>
    <mergeCell ref="D41:D42"/>
    <mergeCell ref="E41:E42"/>
    <mergeCell ref="F41:F42"/>
    <mergeCell ref="I41:I42"/>
    <mergeCell ref="J41:J42"/>
    <mergeCell ref="G42:H42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  <mergeCell ref="A10:J10"/>
    <mergeCell ref="A27:B28"/>
    <mergeCell ref="C27:C28"/>
    <mergeCell ref="D27:D28"/>
    <mergeCell ref="E27:E28"/>
    <mergeCell ref="F27:F28"/>
    <mergeCell ref="I27:I28"/>
    <mergeCell ref="J27:J28"/>
    <mergeCell ref="G28:H28"/>
    <mergeCell ref="A1:J1"/>
    <mergeCell ref="A2:J2"/>
    <mergeCell ref="A3:J3"/>
    <mergeCell ref="A4:J4"/>
    <mergeCell ref="A5:J5"/>
    <mergeCell ref="A6:J6"/>
    <mergeCell ref="A7:A9"/>
    <mergeCell ref="B7:B9"/>
    <mergeCell ref="C7:H7"/>
    <mergeCell ref="I7:J8"/>
    <mergeCell ref="C8:C9"/>
    <mergeCell ref="D8:D9"/>
    <mergeCell ref="E8:E9"/>
    <mergeCell ref="F8:F9"/>
    <mergeCell ref="G8:H8"/>
  </mergeCells>
  <printOptions horizontalCentered="1"/>
  <pageMargins left="0.23622047244094491" right="0.23622047244094491" top="0.35433070866141736" bottom="0.35433070866141736" header="0" footer="0"/>
  <pageSetup paperSize="9" scale="67" orientation="portrait" r:id="rId1"/>
  <ignoredErrors>
    <ignoredError sqref="G51 G53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73"/>
  <sheetViews>
    <sheetView topLeftCell="A49" zoomScaleNormal="100" workbookViewId="0">
      <selection activeCell="A64" sqref="A64:J64"/>
    </sheetView>
  </sheetViews>
  <sheetFormatPr defaultRowHeight="13.2" x14ac:dyDescent="0.25"/>
  <cols>
    <col min="1" max="1" width="4.6640625" style="4" customWidth="1"/>
    <col min="2" max="2" width="74.88671875" style="4" customWidth="1"/>
    <col min="3" max="3" width="6.6640625" style="4" customWidth="1"/>
    <col min="4" max="4" width="6.44140625" style="4" customWidth="1"/>
    <col min="5" max="5" width="6.5546875" style="4" customWidth="1"/>
    <col min="6" max="6" width="7.33203125" style="4" customWidth="1"/>
    <col min="7" max="7" width="6.6640625" style="4" customWidth="1"/>
    <col min="8" max="8" width="7" style="4" customWidth="1"/>
    <col min="9" max="9" width="12.44140625" style="4" customWidth="1"/>
    <col min="10" max="10" width="11.109375" style="4" customWidth="1"/>
  </cols>
  <sheetData>
    <row r="1" spans="1:10" ht="17.399999999999999" x14ac:dyDescent="0.25">
      <c r="A1" s="107" t="s">
        <v>80</v>
      </c>
      <c r="B1" s="107"/>
      <c r="C1" s="107"/>
      <c r="D1" s="107"/>
      <c r="E1" s="107"/>
      <c r="F1" s="107"/>
      <c r="G1" s="107"/>
      <c r="H1" s="107"/>
      <c r="I1" s="107"/>
      <c r="J1" s="107"/>
    </row>
    <row r="2" spans="1:10" ht="13.8" x14ac:dyDescent="0.25">
      <c r="A2" s="108" t="s">
        <v>48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0" ht="13.8" x14ac:dyDescent="0.25">
      <c r="A3" s="108" t="s">
        <v>81</v>
      </c>
      <c r="B3" s="108"/>
      <c r="C3" s="108"/>
      <c r="D3" s="108"/>
      <c r="E3" s="108"/>
      <c r="F3" s="108"/>
      <c r="G3" s="108"/>
      <c r="H3" s="108"/>
      <c r="I3" s="108"/>
      <c r="J3" s="108"/>
    </row>
    <row r="4" spans="1:10" ht="13.8" x14ac:dyDescent="0.25">
      <c r="A4" s="108" t="s">
        <v>51</v>
      </c>
      <c r="B4" s="108"/>
      <c r="C4" s="108"/>
      <c r="D4" s="108"/>
      <c r="E4" s="108"/>
      <c r="F4" s="108"/>
      <c r="G4" s="108"/>
      <c r="H4" s="108"/>
      <c r="I4" s="108"/>
      <c r="J4" s="108"/>
    </row>
    <row r="5" spans="1:10" ht="13.8" x14ac:dyDescent="0.25">
      <c r="A5" s="109" t="s">
        <v>45</v>
      </c>
      <c r="B5" s="109"/>
      <c r="C5" s="109"/>
      <c r="D5" s="109"/>
      <c r="E5" s="109"/>
      <c r="F5" s="109"/>
      <c r="G5" s="109"/>
      <c r="H5" s="109"/>
      <c r="I5" s="109"/>
      <c r="J5" s="109"/>
    </row>
    <row r="6" spans="1:10" ht="13.8" x14ac:dyDescent="0.25">
      <c r="A6" s="106" t="s">
        <v>50</v>
      </c>
      <c r="B6" s="106"/>
      <c r="C6" s="106"/>
      <c r="D6" s="106"/>
      <c r="E6" s="106"/>
      <c r="F6" s="106"/>
      <c r="G6" s="106"/>
      <c r="H6" s="106"/>
      <c r="I6" s="106"/>
      <c r="J6" s="106"/>
    </row>
    <row r="7" spans="1:10" ht="12" customHeight="1" x14ac:dyDescent="0.25">
      <c r="A7" s="157" t="s">
        <v>31</v>
      </c>
      <c r="B7" s="157" t="s">
        <v>1</v>
      </c>
      <c r="C7" s="160" t="s">
        <v>2</v>
      </c>
      <c r="D7" s="161"/>
      <c r="E7" s="161"/>
      <c r="F7" s="161"/>
      <c r="G7" s="161"/>
      <c r="H7" s="162"/>
      <c r="I7" s="163" t="s">
        <v>49</v>
      </c>
      <c r="J7" s="164"/>
    </row>
    <row r="8" spans="1:10" ht="15" customHeight="1" x14ac:dyDescent="0.25">
      <c r="A8" s="158"/>
      <c r="B8" s="158"/>
      <c r="C8" s="167" t="s">
        <v>3</v>
      </c>
      <c r="D8" s="167" t="s">
        <v>4</v>
      </c>
      <c r="E8" s="169" t="s">
        <v>5</v>
      </c>
      <c r="F8" s="167" t="s">
        <v>21</v>
      </c>
      <c r="G8" s="171" t="s">
        <v>52</v>
      </c>
      <c r="H8" s="172"/>
      <c r="I8" s="165"/>
      <c r="J8" s="166"/>
    </row>
    <row r="9" spans="1:10" ht="46.2" customHeight="1" x14ac:dyDescent="0.25">
      <c r="A9" s="159"/>
      <c r="B9" s="159"/>
      <c r="C9" s="168"/>
      <c r="D9" s="168"/>
      <c r="E9" s="170"/>
      <c r="F9" s="213"/>
      <c r="G9" s="62" t="s">
        <v>3</v>
      </c>
      <c r="H9" s="62" t="s">
        <v>4</v>
      </c>
      <c r="I9" s="9" t="s">
        <v>36</v>
      </c>
      <c r="J9" s="9" t="s">
        <v>35</v>
      </c>
    </row>
    <row r="10" spans="1:10" ht="13.8" x14ac:dyDescent="0.25">
      <c r="A10" s="173" t="s">
        <v>20</v>
      </c>
      <c r="B10" s="174"/>
      <c r="C10" s="174"/>
      <c r="D10" s="174"/>
      <c r="E10" s="174"/>
      <c r="F10" s="174"/>
      <c r="G10" s="174"/>
      <c r="H10" s="174"/>
      <c r="I10" s="174"/>
      <c r="J10" s="174"/>
    </row>
    <row r="11" spans="1:10" ht="13.8" x14ac:dyDescent="0.25">
      <c r="A11" s="10">
        <v>1</v>
      </c>
      <c r="B11" s="11" t="s">
        <v>6</v>
      </c>
      <c r="C11" s="12">
        <v>3</v>
      </c>
      <c r="D11" s="12">
        <v>3</v>
      </c>
      <c r="E11" s="30">
        <v>3</v>
      </c>
      <c r="F11" s="12">
        <v>3</v>
      </c>
      <c r="G11" s="12">
        <v>4</v>
      </c>
      <c r="H11" s="12">
        <v>4</v>
      </c>
      <c r="I11" s="60">
        <f>SUM(C11:F11)+ SUM(G11:H11)/2</f>
        <v>16</v>
      </c>
      <c r="J11" s="60">
        <f>I11*30</f>
        <v>480</v>
      </c>
    </row>
    <row r="12" spans="1:10" ht="13.8" x14ac:dyDescent="0.25">
      <c r="A12" s="13">
        <v>2</v>
      </c>
      <c r="B12" s="14" t="s">
        <v>42</v>
      </c>
      <c r="C12" s="15">
        <v>2</v>
      </c>
      <c r="D12" s="15">
        <v>2</v>
      </c>
      <c r="E12" s="31">
        <v>2</v>
      </c>
      <c r="F12" s="15">
        <v>3</v>
      </c>
      <c r="G12" s="15">
        <v>3</v>
      </c>
      <c r="H12" s="15">
        <v>3</v>
      </c>
      <c r="I12" s="60">
        <f t="shared" ref="I12:I26" si="0">SUM(C12:F12)+ SUM(G12:H12)/2</f>
        <v>12</v>
      </c>
      <c r="J12" s="51">
        <f t="shared" ref="J12:J26" si="1">I12*30</f>
        <v>360</v>
      </c>
    </row>
    <row r="13" spans="1:10" ht="13.8" x14ac:dyDescent="0.25">
      <c r="A13" s="13">
        <v>3</v>
      </c>
      <c r="B13" s="14" t="s">
        <v>43</v>
      </c>
      <c r="C13" s="15">
        <v>2</v>
      </c>
      <c r="D13" s="15">
        <v>2</v>
      </c>
      <c r="E13" s="31">
        <v>2</v>
      </c>
      <c r="F13" s="15">
        <v>1</v>
      </c>
      <c r="G13" s="15">
        <v>1</v>
      </c>
      <c r="H13" s="15">
        <v>1</v>
      </c>
      <c r="I13" s="60">
        <f t="shared" si="0"/>
        <v>8</v>
      </c>
      <c r="J13" s="51">
        <f t="shared" si="1"/>
        <v>240</v>
      </c>
    </row>
    <row r="14" spans="1:10" ht="13.8" x14ac:dyDescent="0.25">
      <c r="A14" s="13">
        <v>4</v>
      </c>
      <c r="B14" s="14" t="s">
        <v>53</v>
      </c>
      <c r="C14" s="15">
        <v>1</v>
      </c>
      <c r="D14" s="15"/>
      <c r="E14" s="31"/>
      <c r="F14" s="15"/>
      <c r="G14" s="15"/>
      <c r="H14" s="15"/>
      <c r="I14" s="60">
        <f t="shared" si="0"/>
        <v>1</v>
      </c>
      <c r="J14" s="51">
        <f t="shared" si="1"/>
        <v>30</v>
      </c>
    </row>
    <row r="15" spans="1:10" ht="13.8" x14ac:dyDescent="0.25">
      <c r="A15" s="13">
        <v>5</v>
      </c>
      <c r="B15" s="14" t="s">
        <v>7</v>
      </c>
      <c r="C15" s="15">
        <v>2</v>
      </c>
      <c r="D15" s="15">
        <v>2</v>
      </c>
      <c r="E15" s="31">
        <v>2</v>
      </c>
      <c r="F15" s="15">
        <v>1</v>
      </c>
      <c r="G15" s="15">
        <v>1</v>
      </c>
      <c r="H15" s="15">
        <v>1</v>
      </c>
      <c r="I15" s="60">
        <f t="shared" si="0"/>
        <v>8</v>
      </c>
      <c r="J15" s="51">
        <f t="shared" si="1"/>
        <v>240</v>
      </c>
    </row>
    <row r="16" spans="1:10" ht="13.8" x14ac:dyDescent="0.25">
      <c r="A16" s="13">
        <v>6</v>
      </c>
      <c r="B16" s="14" t="s">
        <v>8</v>
      </c>
      <c r="C16" s="15"/>
      <c r="D16" s="15"/>
      <c r="E16" s="31"/>
      <c r="F16" s="15">
        <v>1</v>
      </c>
      <c r="G16" s="15">
        <v>1</v>
      </c>
      <c r="H16" s="15">
        <v>1</v>
      </c>
      <c r="I16" s="60">
        <f t="shared" si="0"/>
        <v>2</v>
      </c>
      <c r="J16" s="51">
        <f t="shared" si="1"/>
        <v>60</v>
      </c>
    </row>
    <row r="17" spans="1:10" ht="13.8" x14ac:dyDescent="0.25">
      <c r="A17" s="13">
        <v>7</v>
      </c>
      <c r="B17" s="14" t="s">
        <v>9</v>
      </c>
      <c r="C17" s="15"/>
      <c r="D17" s="15">
        <v>1</v>
      </c>
      <c r="E17" s="31">
        <v>1</v>
      </c>
      <c r="F17" s="15"/>
      <c r="G17" s="15"/>
      <c r="H17" s="15"/>
      <c r="I17" s="60">
        <f t="shared" si="0"/>
        <v>2</v>
      </c>
      <c r="J17" s="51">
        <f t="shared" si="1"/>
        <v>60</v>
      </c>
    </row>
    <row r="18" spans="1:10" ht="13.8" x14ac:dyDescent="0.25">
      <c r="A18" s="13">
        <v>8</v>
      </c>
      <c r="B18" s="14" t="s">
        <v>10</v>
      </c>
      <c r="C18" s="15">
        <v>1</v>
      </c>
      <c r="D18" s="15">
        <v>1</v>
      </c>
      <c r="E18" s="31">
        <v>1</v>
      </c>
      <c r="F18" s="15">
        <v>1</v>
      </c>
      <c r="G18" s="15"/>
      <c r="H18" s="15"/>
      <c r="I18" s="60">
        <f t="shared" si="0"/>
        <v>4</v>
      </c>
      <c r="J18" s="51">
        <f t="shared" si="1"/>
        <v>120</v>
      </c>
    </row>
    <row r="19" spans="1:10" ht="13.8" x14ac:dyDescent="0.25">
      <c r="A19" s="13">
        <v>9</v>
      </c>
      <c r="B19" s="14" t="s">
        <v>11</v>
      </c>
      <c r="C19" s="15">
        <v>1</v>
      </c>
      <c r="D19" s="15">
        <v>1</v>
      </c>
      <c r="E19" s="31">
        <v>1</v>
      </c>
      <c r="F19" s="15">
        <v>1</v>
      </c>
      <c r="G19" s="15"/>
      <c r="H19" s="15"/>
      <c r="I19" s="60">
        <f t="shared" si="0"/>
        <v>4</v>
      </c>
      <c r="J19" s="51">
        <f t="shared" si="1"/>
        <v>120</v>
      </c>
    </row>
    <row r="20" spans="1:10" ht="13.8" x14ac:dyDescent="0.25">
      <c r="A20" s="13">
        <v>10</v>
      </c>
      <c r="B20" s="14" t="s">
        <v>12</v>
      </c>
      <c r="C20" s="15">
        <v>1</v>
      </c>
      <c r="D20" s="15">
        <v>1</v>
      </c>
      <c r="E20" s="31">
        <v>1</v>
      </c>
      <c r="F20" s="15">
        <v>1</v>
      </c>
      <c r="G20" s="15"/>
      <c r="H20" s="15"/>
      <c r="I20" s="60">
        <f t="shared" si="0"/>
        <v>4</v>
      </c>
      <c r="J20" s="51">
        <f t="shared" si="1"/>
        <v>120</v>
      </c>
    </row>
    <row r="21" spans="1:10" ht="13.8" x14ac:dyDescent="0.25">
      <c r="A21" s="13">
        <v>11</v>
      </c>
      <c r="B21" s="14" t="s">
        <v>13</v>
      </c>
      <c r="C21" s="15">
        <v>1</v>
      </c>
      <c r="D21" s="15">
        <v>1</v>
      </c>
      <c r="E21" s="31">
        <v>1</v>
      </c>
      <c r="F21" s="15">
        <v>1</v>
      </c>
      <c r="G21" s="15"/>
      <c r="H21" s="15"/>
      <c r="I21" s="60">
        <f t="shared" si="0"/>
        <v>4</v>
      </c>
      <c r="J21" s="51">
        <f t="shared" si="1"/>
        <v>120</v>
      </c>
    </row>
    <row r="22" spans="1:10" ht="13.8" x14ac:dyDescent="0.25">
      <c r="A22" s="13">
        <v>12</v>
      </c>
      <c r="B22" s="14" t="s">
        <v>14</v>
      </c>
      <c r="C22" s="15">
        <v>2</v>
      </c>
      <c r="D22" s="15">
        <v>2</v>
      </c>
      <c r="E22" s="31">
        <v>3</v>
      </c>
      <c r="F22" s="15">
        <v>3</v>
      </c>
      <c r="G22" s="15">
        <v>4</v>
      </c>
      <c r="H22" s="15">
        <v>4</v>
      </c>
      <c r="I22" s="60">
        <f t="shared" si="0"/>
        <v>14</v>
      </c>
      <c r="J22" s="51">
        <f t="shared" si="1"/>
        <v>420</v>
      </c>
    </row>
    <row r="23" spans="1:10" ht="13.8" x14ac:dyDescent="0.25">
      <c r="A23" s="13">
        <v>13</v>
      </c>
      <c r="B23" s="14" t="s">
        <v>15</v>
      </c>
      <c r="C23" s="15">
        <v>1</v>
      </c>
      <c r="D23" s="15">
        <v>1</v>
      </c>
      <c r="E23" s="31">
        <v>1</v>
      </c>
      <c r="F23" s="15"/>
      <c r="G23" s="15"/>
      <c r="H23" s="15"/>
      <c r="I23" s="60">
        <f t="shared" si="0"/>
        <v>3</v>
      </c>
      <c r="J23" s="51">
        <f t="shared" si="1"/>
        <v>90</v>
      </c>
    </row>
    <row r="24" spans="1:10" ht="13.8" x14ac:dyDescent="0.25">
      <c r="A24" s="13">
        <v>14</v>
      </c>
      <c r="B24" s="14" t="s">
        <v>16</v>
      </c>
      <c r="C24" s="15">
        <v>3</v>
      </c>
      <c r="D24" s="15">
        <v>3</v>
      </c>
      <c r="E24" s="31">
        <v>3</v>
      </c>
      <c r="F24" s="15">
        <v>3</v>
      </c>
      <c r="G24" s="15">
        <v>3</v>
      </c>
      <c r="H24" s="15">
        <v>3</v>
      </c>
      <c r="I24" s="60">
        <f t="shared" si="0"/>
        <v>15</v>
      </c>
      <c r="J24" s="51">
        <f t="shared" si="1"/>
        <v>450</v>
      </c>
    </row>
    <row r="25" spans="1:10" ht="13.8" x14ac:dyDescent="0.25">
      <c r="A25" s="13">
        <v>15</v>
      </c>
      <c r="B25" s="14" t="s">
        <v>17</v>
      </c>
      <c r="C25" s="15">
        <v>1</v>
      </c>
      <c r="D25" s="15"/>
      <c r="E25" s="31"/>
      <c r="F25" s="15"/>
      <c r="G25" s="15"/>
      <c r="H25" s="15"/>
      <c r="I25" s="60">
        <f t="shared" si="0"/>
        <v>1</v>
      </c>
      <c r="J25" s="51">
        <f t="shared" si="1"/>
        <v>30</v>
      </c>
    </row>
    <row r="26" spans="1:10" ht="13.8" x14ac:dyDescent="0.25">
      <c r="A26" s="13">
        <v>16</v>
      </c>
      <c r="B26" s="14" t="s">
        <v>30</v>
      </c>
      <c r="C26" s="15">
        <v>1</v>
      </c>
      <c r="D26" s="15">
        <v>1</v>
      </c>
      <c r="E26" s="31">
        <v>1</v>
      </c>
      <c r="F26" s="15">
        <v>1</v>
      </c>
      <c r="G26" s="15">
        <v>1</v>
      </c>
      <c r="H26" s="15">
        <v>1</v>
      </c>
      <c r="I26" s="60">
        <f t="shared" si="0"/>
        <v>5</v>
      </c>
      <c r="J26" s="51">
        <f t="shared" si="1"/>
        <v>150</v>
      </c>
    </row>
    <row r="27" spans="1:10" ht="13.2" customHeight="1" x14ac:dyDescent="0.25">
      <c r="A27" s="117" t="s">
        <v>23</v>
      </c>
      <c r="B27" s="175"/>
      <c r="C27" s="177">
        <f>SUM(C11:C26)</f>
        <v>22</v>
      </c>
      <c r="D27" s="177">
        <f t="shared" ref="D27:I27" si="2">SUM(D11:D26)</f>
        <v>21</v>
      </c>
      <c r="E27" s="179">
        <f t="shared" si="2"/>
        <v>22</v>
      </c>
      <c r="F27" s="177">
        <f t="shared" si="2"/>
        <v>20</v>
      </c>
      <c r="G27" s="61">
        <f t="shared" si="2"/>
        <v>18</v>
      </c>
      <c r="H27" s="61">
        <f t="shared" si="2"/>
        <v>18</v>
      </c>
      <c r="I27" s="121">
        <f t="shared" si="2"/>
        <v>103</v>
      </c>
      <c r="J27" s="121">
        <f>SUM(J11:J26)</f>
        <v>3090</v>
      </c>
    </row>
    <row r="28" spans="1:10" ht="13.8" x14ac:dyDescent="0.25">
      <c r="A28" s="119"/>
      <c r="B28" s="176"/>
      <c r="C28" s="178"/>
      <c r="D28" s="178"/>
      <c r="E28" s="180"/>
      <c r="F28" s="190"/>
      <c r="G28" s="181">
        <f>(G27+H27)/2</f>
        <v>18</v>
      </c>
      <c r="H28" s="181"/>
      <c r="I28" s="121"/>
      <c r="J28" s="121"/>
    </row>
    <row r="29" spans="1:10" ht="13.8" x14ac:dyDescent="0.25">
      <c r="A29" s="173" t="s">
        <v>54</v>
      </c>
      <c r="B29" s="174"/>
      <c r="C29" s="174"/>
      <c r="D29" s="174"/>
      <c r="E29" s="174"/>
      <c r="F29" s="174"/>
      <c r="G29" s="174"/>
      <c r="H29" s="174"/>
      <c r="I29" s="174"/>
      <c r="J29" s="174"/>
    </row>
    <row r="30" spans="1:10" ht="31.2" customHeight="1" x14ac:dyDescent="0.25">
      <c r="A30" s="184">
        <v>1</v>
      </c>
      <c r="B30" s="98" t="s">
        <v>102</v>
      </c>
      <c r="C30" s="97"/>
      <c r="D30" s="97"/>
      <c r="E30" s="32">
        <v>1</v>
      </c>
      <c r="F30" s="91">
        <v>1</v>
      </c>
      <c r="G30" s="90"/>
      <c r="H30" s="90"/>
      <c r="I30" s="89">
        <f t="shared" ref="I30" si="3">SUM(C30:F30)+ SUM(G30:H30)/2</f>
        <v>2</v>
      </c>
      <c r="J30" s="90">
        <f>I30*30</f>
        <v>60</v>
      </c>
    </row>
    <row r="31" spans="1:10" ht="13.8" x14ac:dyDescent="0.25">
      <c r="A31" s="184"/>
      <c r="B31" s="99" t="s">
        <v>13</v>
      </c>
      <c r="C31" s="37">
        <v>1</v>
      </c>
      <c r="D31" s="15">
        <v>1</v>
      </c>
      <c r="E31" s="31">
        <v>1</v>
      </c>
      <c r="F31" s="15">
        <v>1</v>
      </c>
      <c r="G31" s="15">
        <v>2</v>
      </c>
      <c r="H31" s="15">
        <v>2</v>
      </c>
      <c r="I31" s="60">
        <f>SUM(C31:F31)+ SUM(G31:H31)/2</f>
        <v>6</v>
      </c>
      <c r="J31" s="51">
        <f>I31*30</f>
        <v>180</v>
      </c>
    </row>
    <row r="32" spans="1:10" ht="13.8" x14ac:dyDescent="0.25">
      <c r="A32" s="126" t="s">
        <v>103</v>
      </c>
      <c r="B32" s="127"/>
      <c r="C32" s="177">
        <f>SUM(C30:C31)</f>
        <v>1</v>
      </c>
      <c r="D32" s="177">
        <f t="shared" ref="D32:F32" si="4">SUM(D30:D31)</f>
        <v>1</v>
      </c>
      <c r="E32" s="179">
        <f t="shared" si="4"/>
        <v>2</v>
      </c>
      <c r="F32" s="177">
        <f t="shared" si="4"/>
        <v>2</v>
      </c>
      <c r="G32" s="61">
        <f>SUM(G30:G31)</f>
        <v>2</v>
      </c>
      <c r="H32" s="97">
        <f>SUM(H30:H31)</f>
        <v>2</v>
      </c>
      <c r="I32" s="143">
        <f t="shared" ref="I32" si="5">SUM(C32:F32)+ SUM(G32:H32)/2</f>
        <v>8</v>
      </c>
      <c r="J32" s="143">
        <f t="shared" ref="J32" si="6">I32*30</f>
        <v>240</v>
      </c>
    </row>
    <row r="33" spans="1:10" ht="13.8" x14ac:dyDescent="0.25">
      <c r="A33" s="128"/>
      <c r="B33" s="129"/>
      <c r="C33" s="178"/>
      <c r="D33" s="178"/>
      <c r="E33" s="180"/>
      <c r="F33" s="178"/>
      <c r="G33" s="181">
        <f>(G32+H32)/2</f>
        <v>2</v>
      </c>
      <c r="H33" s="181"/>
      <c r="I33" s="144"/>
      <c r="J33" s="144"/>
    </row>
    <row r="34" spans="1:10" ht="13.8" x14ac:dyDescent="0.25">
      <c r="A34" s="141" t="s">
        <v>65</v>
      </c>
      <c r="B34" s="185"/>
      <c r="C34" s="185"/>
      <c r="D34" s="185"/>
      <c r="E34" s="185"/>
      <c r="F34" s="185"/>
      <c r="G34" s="185"/>
      <c r="H34" s="185"/>
      <c r="I34" s="185"/>
      <c r="J34" s="185"/>
    </row>
    <row r="35" spans="1:10" s="3" customFormat="1" ht="13.8" x14ac:dyDescent="0.25">
      <c r="A35" s="20">
        <v>1</v>
      </c>
      <c r="B35" s="47" t="s">
        <v>64</v>
      </c>
      <c r="C35" s="20">
        <v>2</v>
      </c>
      <c r="D35" s="20">
        <v>2</v>
      </c>
      <c r="E35" s="32"/>
      <c r="F35" s="20"/>
      <c r="G35" s="56"/>
      <c r="H35" s="56"/>
      <c r="I35" s="60">
        <f t="shared" ref="I35:I40" si="7">SUM(C35:F35)+ SUM(G35:H35)/2</f>
        <v>4</v>
      </c>
      <c r="J35" s="51">
        <f>I35*30</f>
        <v>120</v>
      </c>
    </row>
    <row r="36" spans="1:10" s="3" customFormat="1" ht="13.8" x14ac:dyDescent="0.25">
      <c r="A36" s="20">
        <v>2</v>
      </c>
      <c r="B36" s="47" t="s">
        <v>39</v>
      </c>
      <c r="C36" s="20">
        <v>3</v>
      </c>
      <c r="D36" s="20">
        <v>2</v>
      </c>
      <c r="E36" s="32"/>
      <c r="F36" s="20"/>
      <c r="G36" s="56"/>
      <c r="H36" s="56"/>
      <c r="I36" s="60">
        <f t="shared" si="7"/>
        <v>5</v>
      </c>
      <c r="J36" s="51">
        <f t="shared" ref="J36:J40" si="8">I36*30</f>
        <v>150</v>
      </c>
    </row>
    <row r="37" spans="1:10" s="3" customFormat="1" ht="16.95" customHeight="1" x14ac:dyDescent="0.25">
      <c r="A37" s="20">
        <v>3</v>
      </c>
      <c r="B37" s="47" t="s">
        <v>32</v>
      </c>
      <c r="C37" s="20">
        <v>3</v>
      </c>
      <c r="D37" s="20">
        <v>3</v>
      </c>
      <c r="E37" s="32">
        <v>2</v>
      </c>
      <c r="F37" s="20"/>
      <c r="G37" s="56"/>
      <c r="H37" s="56"/>
      <c r="I37" s="60">
        <f t="shared" si="7"/>
        <v>8</v>
      </c>
      <c r="J37" s="51">
        <f t="shared" si="8"/>
        <v>240</v>
      </c>
    </row>
    <row r="38" spans="1:10" s="3" customFormat="1" ht="24" customHeight="1" x14ac:dyDescent="0.25">
      <c r="A38" s="20">
        <v>4</v>
      </c>
      <c r="B38" s="47" t="s">
        <v>91</v>
      </c>
      <c r="C38" s="20">
        <v>1</v>
      </c>
      <c r="D38" s="20">
        <v>3</v>
      </c>
      <c r="E38" s="32">
        <v>1</v>
      </c>
      <c r="F38" s="20"/>
      <c r="G38" s="56"/>
      <c r="H38" s="56"/>
      <c r="I38" s="60">
        <f t="shared" si="7"/>
        <v>5</v>
      </c>
      <c r="J38" s="51">
        <f t="shared" si="8"/>
        <v>150</v>
      </c>
    </row>
    <row r="39" spans="1:10" s="3" customFormat="1" ht="18.75" customHeight="1" x14ac:dyDescent="0.25">
      <c r="A39" s="20">
        <v>5</v>
      </c>
      <c r="B39" s="47" t="s">
        <v>40</v>
      </c>
      <c r="C39" s="20"/>
      <c r="D39" s="20"/>
      <c r="E39" s="32"/>
      <c r="F39" s="20">
        <v>3</v>
      </c>
      <c r="G39" s="56">
        <v>2</v>
      </c>
      <c r="H39" s="56"/>
      <c r="I39" s="60">
        <f t="shared" si="7"/>
        <v>4</v>
      </c>
      <c r="J39" s="51">
        <f t="shared" si="8"/>
        <v>120</v>
      </c>
    </row>
    <row r="40" spans="1:10" ht="20.25" customHeight="1" x14ac:dyDescent="0.25">
      <c r="A40" s="20">
        <v>6</v>
      </c>
      <c r="B40" s="47" t="s">
        <v>58</v>
      </c>
      <c r="C40" s="20"/>
      <c r="D40" s="20"/>
      <c r="E40" s="32">
        <v>1</v>
      </c>
      <c r="F40" s="20">
        <v>1</v>
      </c>
      <c r="G40" s="56"/>
      <c r="H40" s="56"/>
      <c r="I40" s="60">
        <f t="shared" si="7"/>
        <v>2</v>
      </c>
      <c r="J40" s="51">
        <f t="shared" si="8"/>
        <v>60</v>
      </c>
    </row>
    <row r="41" spans="1:10" ht="13.8" x14ac:dyDescent="0.25">
      <c r="A41" s="186" t="s">
        <v>18</v>
      </c>
      <c r="B41" s="187"/>
      <c r="C41" s="177">
        <f t="shared" ref="C41:G41" si="9">SUM(C35:C40)</f>
        <v>9</v>
      </c>
      <c r="D41" s="177">
        <f t="shared" si="9"/>
        <v>10</v>
      </c>
      <c r="E41" s="179">
        <f t="shared" si="9"/>
        <v>4</v>
      </c>
      <c r="F41" s="177">
        <f t="shared" si="9"/>
        <v>4</v>
      </c>
      <c r="G41" s="51">
        <f t="shared" si="9"/>
        <v>2</v>
      </c>
      <c r="H41" s="51"/>
      <c r="I41" s="143">
        <f>SUM(I35,I36,I37,I38,I39,I40,)</f>
        <v>28</v>
      </c>
      <c r="J41" s="143">
        <f>SUM(J35:J40)</f>
        <v>840</v>
      </c>
    </row>
    <row r="42" spans="1:10" ht="13.8" x14ac:dyDescent="0.25">
      <c r="A42" s="188"/>
      <c r="B42" s="189"/>
      <c r="C42" s="178"/>
      <c r="D42" s="178"/>
      <c r="E42" s="180"/>
      <c r="F42" s="190"/>
      <c r="G42" s="191">
        <f>(G41+H41)/2</f>
        <v>1</v>
      </c>
      <c r="H42" s="192"/>
      <c r="I42" s="190"/>
      <c r="J42" s="190"/>
    </row>
    <row r="43" spans="1:10" ht="13.8" x14ac:dyDescent="0.25">
      <c r="A43" s="131" t="s">
        <v>66</v>
      </c>
      <c r="B43" s="131"/>
      <c r="C43" s="131"/>
      <c r="D43" s="131"/>
      <c r="E43" s="131"/>
      <c r="F43" s="131"/>
      <c r="G43" s="131"/>
      <c r="H43" s="131"/>
      <c r="I43" s="131"/>
      <c r="J43" s="131"/>
    </row>
    <row r="44" spans="1:10" ht="13.8" x14ac:dyDescent="0.25">
      <c r="A44" s="56">
        <v>1</v>
      </c>
      <c r="B44" s="19" t="s">
        <v>55</v>
      </c>
      <c r="C44" s="21">
        <v>2</v>
      </c>
      <c r="D44" s="21"/>
      <c r="E44" s="32"/>
      <c r="F44" s="20"/>
      <c r="G44" s="56"/>
      <c r="H44" s="56"/>
      <c r="I44" s="60">
        <f t="shared" ref="I44:I48" si="10">SUM(C44:F44)+ SUM(G44:H44)/2</f>
        <v>2</v>
      </c>
      <c r="J44" s="51">
        <f>I44*30</f>
        <v>60</v>
      </c>
    </row>
    <row r="45" spans="1:10" ht="13.8" x14ac:dyDescent="0.25">
      <c r="A45" s="56">
        <v>2</v>
      </c>
      <c r="B45" s="19" t="s">
        <v>56</v>
      </c>
      <c r="C45" s="20"/>
      <c r="D45" s="20">
        <v>3</v>
      </c>
      <c r="E45" s="32">
        <v>3</v>
      </c>
      <c r="F45" s="20"/>
      <c r="G45" s="56"/>
      <c r="H45" s="56"/>
      <c r="I45" s="60">
        <f t="shared" si="10"/>
        <v>6</v>
      </c>
      <c r="J45" s="51">
        <f t="shared" ref="J45:J48" si="11">I45*30</f>
        <v>180</v>
      </c>
    </row>
    <row r="46" spans="1:10" ht="13.8" x14ac:dyDescent="0.25">
      <c r="A46" s="56">
        <v>3</v>
      </c>
      <c r="B46" s="19" t="s">
        <v>57</v>
      </c>
      <c r="C46" s="20"/>
      <c r="D46" s="20"/>
      <c r="E46" s="32"/>
      <c r="F46" s="20">
        <v>3</v>
      </c>
      <c r="G46" s="56">
        <v>6</v>
      </c>
      <c r="H46" s="56"/>
      <c r="I46" s="60">
        <f t="shared" si="10"/>
        <v>6</v>
      </c>
      <c r="J46" s="51">
        <f t="shared" si="11"/>
        <v>180</v>
      </c>
    </row>
    <row r="47" spans="1:10" ht="13.8" x14ac:dyDescent="0.25">
      <c r="A47" s="56">
        <v>4</v>
      </c>
      <c r="B47" s="19" t="s">
        <v>62</v>
      </c>
      <c r="C47" s="20"/>
      <c r="D47" s="20"/>
      <c r="E47" s="32">
        <v>3</v>
      </c>
      <c r="F47" s="20">
        <v>6</v>
      </c>
      <c r="G47" s="56">
        <v>6</v>
      </c>
      <c r="H47" s="56"/>
      <c r="I47" s="60">
        <f t="shared" si="10"/>
        <v>12</v>
      </c>
      <c r="J47" s="51">
        <f t="shared" si="11"/>
        <v>360</v>
      </c>
    </row>
    <row r="48" spans="1:10" ht="27.6" x14ac:dyDescent="0.25">
      <c r="A48" s="56">
        <v>5</v>
      </c>
      <c r="B48" s="19" t="s">
        <v>99</v>
      </c>
      <c r="C48" s="20"/>
      <c r="D48" s="20"/>
      <c r="E48" s="32">
        <v>2</v>
      </c>
      <c r="F48" s="20"/>
      <c r="G48" s="56"/>
      <c r="H48" s="56"/>
      <c r="I48" s="60">
        <f t="shared" si="10"/>
        <v>2</v>
      </c>
      <c r="J48" s="51">
        <f t="shared" si="11"/>
        <v>60</v>
      </c>
    </row>
    <row r="49" spans="1:10" ht="13.8" x14ac:dyDescent="0.25">
      <c r="A49" s="126" t="s">
        <v>18</v>
      </c>
      <c r="B49" s="127"/>
      <c r="C49" s="177">
        <f>SUM(C44,C45,C46,C47,C48,)</f>
        <v>2</v>
      </c>
      <c r="D49" s="177">
        <f>SUM(D44,D45,D46,D47,D48,)</f>
        <v>3</v>
      </c>
      <c r="E49" s="179">
        <f>SUM(E44,E45,E46,E47,E48,)</f>
        <v>8</v>
      </c>
      <c r="F49" s="177">
        <f>SUM(F44,F45,F46,F47,F48,)</f>
        <v>9</v>
      </c>
      <c r="G49" s="61">
        <f>SUM(G44:G48)</f>
        <v>12</v>
      </c>
      <c r="H49" s="61"/>
      <c r="I49" s="143">
        <f>SUM(I44,I45,I46,I47,I48,)</f>
        <v>28</v>
      </c>
      <c r="J49" s="143">
        <f>I49*30</f>
        <v>840</v>
      </c>
    </row>
    <row r="50" spans="1:10" ht="12" customHeight="1" x14ac:dyDescent="0.25">
      <c r="A50" s="128"/>
      <c r="B50" s="129"/>
      <c r="C50" s="178"/>
      <c r="D50" s="178"/>
      <c r="E50" s="180"/>
      <c r="F50" s="178"/>
      <c r="G50" s="122">
        <f>(G49+H49)/2</f>
        <v>6</v>
      </c>
      <c r="H50" s="123"/>
      <c r="I50" s="144"/>
      <c r="J50" s="144"/>
    </row>
    <row r="51" spans="1:10" ht="12.75" customHeight="1" x14ac:dyDescent="0.25">
      <c r="A51" s="126" t="s">
        <v>24</v>
      </c>
      <c r="B51" s="127"/>
      <c r="C51" s="177">
        <f>SUM(C41,C49,)</f>
        <v>11</v>
      </c>
      <c r="D51" s="177">
        <f>SUM(D41,D49,)</f>
        <v>13</v>
      </c>
      <c r="E51" s="179">
        <f>SUM(E41,E49,)</f>
        <v>12</v>
      </c>
      <c r="F51" s="177">
        <f>SUM(F41,F49,)</f>
        <v>13</v>
      </c>
      <c r="G51" s="61">
        <f>SUM(G41,G49,)</f>
        <v>14</v>
      </c>
      <c r="H51" s="61"/>
      <c r="I51" s="143">
        <f>SUM(I41,I49,)</f>
        <v>56</v>
      </c>
      <c r="J51" s="143">
        <f>I51*30</f>
        <v>1680</v>
      </c>
    </row>
    <row r="52" spans="1:10" ht="12" customHeight="1" x14ac:dyDescent="0.25">
      <c r="A52" s="128"/>
      <c r="B52" s="129"/>
      <c r="C52" s="178"/>
      <c r="D52" s="178"/>
      <c r="E52" s="180"/>
      <c r="F52" s="178"/>
      <c r="G52" s="122">
        <f>(G51+H51)/2</f>
        <v>7</v>
      </c>
      <c r="H52" s="123"/>
      <c r="I52" s="144"/>
      <c r="J52" s="144"/>
    </row>
    <row r="53" spans="1:10" s="1" customFormat="1" ht="15" customHeight="1" x14ac:dyDescent="0.2">
      <c r="A53" s="133" t="s">
        <v>75</v>
      </c>
      <c r="B53" s="134"/>
      <c r="C53" s="177">
        <f t="shared" ref="C53:I53" si="12">SUM(C27,C32,C51,)</f>
        <v>34</v>
      </c>
      <c r="D53" s="177">
        <f t="shared" si="12"/>
        <v>35</v>
      </c>
      <c r="E53" s="179">
        <f t="shared" si="12"/>
        <v>36</v>
      </c>
      <c r="F53" s="177">
        <f t="shared" si="12"/>
        <v>35</v>
      </c>
      <c r="G53" s="61">
        <f t="shared" si="12"/>
        <v>34</v>
      </c>
      <c r="H53" s="61">
        <f t="shared" si="12"/>
        <v>20</v>
      </c>
      <c r="I53" s="143">
        <f t="shared" si="12"/>
        <v>167</v>
      </c>
      <c r="J53" s="143">
        <f>I53*30</f>
        <v>5010</v>
      </c>
    </row>
    <row r="54" spans="1:10" s="1" customFormat="1" ht="13.8" x14ac:dyDescent="0.2">
      <c r="A54" s="135"/>
      <c r="B54" s="136"/>
      <c r="C54" s="178"/>
      <c r="D54" s="178"/>
      <c r="E54" s="180"/>
      <c r="F54" s="178"/>
      <c r="G54" s="122">
        <f>(G53+H53)/2</f>
        <v>27</v>
      </c>
      <c r="H54" s="123"/>
      <c r="I54" s="144"/>
      <c r="J54" s="144"/>
    </row>
    <row r="55" spans="1:10" s="1" customFormat="1" ht="31.5" customHeight="1" x14ac:dyDescent="0.2">
      <c r="A55" s="141" t="s">
        <v>95</v>
      </c>
      <c r="B55" s="142"/>
      <c r="C55" s="95">
        <v>1</v>
      </c>
      <c r="D55" s="95">
        <v>1</v>
      </c>
      <c r="E55" s="96"/>
      <c r="F55" s="95"/>
      <c r="G55" s="92"/>
      <c r="H55" s="93"/>
      <c r="I55" s="89">
        <f t="shared" ref="I55:I56" si="13">SUM(C55:F55)+ SUM(G55:H55)/2</f>
        <v>2</v>
      </c>
      <c r="J55" s="51">
        <f t="shared" ref="J55:J56" si="14">I55*30</f>
        <v>60</v>
      </c>
    </row>
    <row r="56" spans="1:10" s="1" customFormat="1" ht="31.5" customHeight="1" x14ac:dyDescent="0.2">
      <c r="A56" s="195" t="s">
        <v>96</v>
      </c>
      <c r="B56" s="196"/>
      <c r="C56" s="100">
        <f>SUM(C30,C55,)</f>
        <v>1</v>
      </c>
      <c r="D56" s="100">
        <f>SUM(D30,D55,)</f>
        <v>1</v>
      </c>
      <c r="E56" s="101">
        <f>SUM(E30,E55,)</f>
        <v>1</v>
      </c>
      <c r="F56" s="100">
        <f>SUM(F30,F55,)</f>
        <v>1</v>
      </c>
      <c r="G56" s="214"/>
      <c r="H56" s="215"/>
      <c r="I56" s="89">
        <f t="shared" si="13"/>
        <v>4</v>
      </c>
      <c r="J56" s="90">
        <f t="shared" si="14"/>
        <v>120</v>
      </c>
    </row>
    <row r="57" spans="1:10" s="1" customFormat="1" ht="17.25" customHeight="1" x14ac:dyDescent="0.2">
      <c r="A57" s="117" t="s">
        <v>76</v>
      </c>
      <c r="B57" s="118"/>
      <c r="C57" s="177">
        <f>SUM(C53,C56,)</f>
        <v>35</v>
      </c>
      <c r="D57" s="177">
        <f t="shared" ref="D57:F57" si="15">SUM(D53,D56,)</f>
        <v>36</v>
      </c>
      <c r="E57" s="179">
        <f t="shared" si="15"/>
        <v>37</v>
      </c>
      <c r="F57" s="177">
        <f t="shared" si="15"/>
        <v>36</v>
      </c>
      <c r="G57" s="64">
        <f>SUM(G53,G56,)</f>
        <v>34</v>
      </c>
      <c r="H57" s="94">
        <f>SUM(H53,H56,)</f>
        <v>20</v>
      </c>
      <c r="I57" s="143">
        <f>SUM(I53,(I56-2),)</f>
        <v>169</v>
      </c>
      <c r="J57" s="143">
        <f>I57*30</f>
        <v>5070</v>
      </c>
    </row>
    <row r="58" spans="1:10" s="1" customFormat="1" ht="15" customHeight="1" x14ac:dyDescent="0.2">
      <c r="A58" s="119"/>
      <c r="B58" s="120"/>
      <c r="C58" s="193"/>
      <c r="D58" s="193"/>
      <c r="E58" s="194"/>
      <c r="F58" s="193"/>
      <c r="G58" s="122">
        <f>(G57+H57)/2</f>
        <v>27</v>
      </c>
      <c r="H58" s="123"/>
      <c r="I58" s="144"/>
      <c r="J58" s="144"/>
    </row>
    <row r="59" spans="1:10" ht="13.8" x14ac:dyDescent="0.25">
      <c r="A59" s="56">
        <v>1</v>
      </c>
      <c r="B59" s="19" t="s">
        <v>100</v>
      </c>
      <c r="C59" s="22" t="s">
        <v>67</v>
      </c>
      <c r="D59" s="22" t="s">
        <v>67</v>
      </c>
      <c r="E59" s="34" t="s">
        <v>67</v>
      </c>
      <c r="F59" s="22"/>
      <c r="G59" s="203"/>
      <c r="H59" s="204"/>
      <c r="I59" s="60">
        <v>1.17</v>
      </c>
      <c r="J59" s="51">
        <v>42</v>
      </c>
    </row>
    <row r="60" spans="1:10" ht="13.8" x14ac:dyDescent="0.25">
      <c r="A60" s="56">
        <v>2</v>
      </c>
      <c r="B60" s="19" t="s">
        <v>41</v>
      </c>
      <c r="C60" s="20">
        <v>2</v>
      </c>
      <c r="D60" s="20">
        <v>2</v>
      </c>
      <c r="E60" s="33">
        <v>2</v>
      </c>
      <c r="F60" s="21">
        <v>2</v>
      </c>
      <c r="G60" s="23">
        <v>2</v>
      </c>
      <c r="H60" s="23">
        <v>2</v>
      </c>
      <c r="I60" s="60">
        <f t="shared" ref="I60" si="16">SUM(C60:F60)+ SUM(G60:H60)/2</f>
        <v>10</v>
      </c>
      <c r="J60" s="51">
        <f t="shared" ref="J60" si="17">I60*30</f>
        <v>300</v>
      </c>
    </row>
    <row r="61" spans="1:10" ht="13.8" x14ac:dyDescent="0.25">
      <c r="A61" s="24">
        <v>3</v>
      </c>
      <c r="B61" s="25" t="s">
        <v>97</v>
      </c>
      <c r="C61" s="38"/>
      <c r="D61" s="26" t="s">
        <v>59</v>
      </c>
      <c r="E61" s="35" t="s">
        <v>59</v>
      </c>
      <c r="F61" s="26"/>
      <c r="G61" s="205"/>
      <c r="H61" s="206"/>
      <c r="I61" s="51">
        <v>0.28000000000000003</v>
      </c>
      <c r="J61" s="59">
        <v>10</v>
      </c>
    </row>
    <row r="62" spans="1:10" ht="13.8" x14ac:dyDescent="0.25">
      <c r="A62" s="182" t="s">
        <v>38</v>
      </c>
      <c r="B62" s="207"/>
      <c r="C62" s="209">
        <f>SUM(C57,C60,)</f>
        <v>37</v>
      </c>
      <c r="D62" s="209">
        <f>SUM(D57,D60,)</f>
        <v>38</v>
      </c>
      <c r="E62" s="211">
        <f>SUM(E57,E60,)-1</f>
        <v>38</v>
      </c>
      <c r="F62" s="209">
        <f>SUM(F57,F60,)-1</f>
        <v>37</v>
      </c>
      <c r="G62" s="78">
        <f>SUM(G53,G60,)</f>
        <v>36</v>
      </c>
      <c r="H62" s="78">
        <f>SUM(H53,H59,H60,)</f>
        <v>22</v>
      </c>
      <c r="I62" s="197">
        <f>SUM(I57,I59,I60,I61,)</f>
        <v>180.45</v>
      </c>
      <c r="J62" s="199">
        <f>SUM(J57,J59,J60,J61,)</f>
        <v>5422</v>
      </c>
    </row>
    <row r="63" spans="1:10" ht="13.8" x14ac:dyDescent="0.25">
      <c r="A63" s="183"/>
      <c r="B63" s="208"/>
      <c r="C63" s="210"/>
      <c r="D63" s="210"/>
      <c r="E63" s="212"/>
      <c r="F63" s="210"/>
      <c r="G63" s="151">
        <f>(G62+H62)/2</f>
        <v>29</v>
      </c>
      <c r="H63" s="152"/>
      <c r="I63" s="198"/>
      <c r="J63" s="200"/>
    </row>
    <row r="64" spans="1:10" s="2" customFormat="1" ht="28.95" customHeight="1" x14ac:dyDescent="0.25">
      <c r="A64" s="201" t="s">
        <v>98</v>
      </c>
      <c r="B64" s="202"/>
      <c r="C64" s="202"/>
      <c r="D64" s="202"/>
      <c r="E64" s="202"/>
      <c r="F64" s="202"/>
      <c r="G64" s="202"/>
      <c r="H64" s="202"/>
      <c r="I64" s="202"/>
      <c r="J64" s="202"/>
    </row>
    <row r="65" spans="1:10" ht="18.75" customHeight="1" x14ac:dyDescent="0.25">
      <c r="A65" s="27"/>
      <c r="B65" s="121" t="s">
        <v>69</v>
      </c>
      <c r="C65" s="121"/>
      <c r="D65" s="121"/>
      <c r="E65" s="121"/>
      <c r="F65" s="121" t="s">
        <v>25</v>
      </c>
      <c r="G65" s="121"/>
      <c r="H65" s="121"/>
      <c r="I65" s="121" t="s">
        <v>26</v>
      </c>
      <c r="J65" s="121"/>
    </row>
    <row r="66" spans="1:10" ht="12" customHeight="1" x14ac:dyDescent="0.25">
      <c r="A66" s="27"/>
      <c r="B66" s="145" t="s">
        <v>27</v>
      </c>
      <c r="C66" s="145"/>
      <c r="D66" s="145"/>
      <c r="E66" s="145"/>
      <c r="F66" s="146">
        <v>4</v>
      </c>
      <c r="G66" s="146"/>
      <c r="H66" s="146"/>
      <c r="I66" s="146">
        <v>140</v>
      </c>
      <c r="J66" s="146"/>
    </row>
    <row r="67" spans="1:10" ht="12" customHeight="1" x14ac:dyDescent="0.25">
      <c r="A67" s="27"/>
      <c r="B67" s="145" t="s">
        <v>44</v>
      </c>
      <c r="C67" s="145"/>
      <c r="D67" s="145"/>
      <c r="E67" s="145"/>
      <c r="F67" s="146">
        <v>4</v>
      </c>
      <c r="G67" s="146"/>
      <c r="H67" s="146"/>
      <c r="I67" s="146">
        <v>140</v>
      </c>
      <c r="J67" s="146"/>
    </row>
    <row r="68" spans="1:10" s="3" customFormat="1" ht="12" customHeight="1" x14ac:dyDescent="0.25">
      <c r="A68" s="27"/>
      <c r="B68" s="149" t="s">
        <v>28</v>
      </c>
      <c r="C68" s="149"/>
      <c r="D68" s="149"/>
      <c r="E68" s="149"/>
      <c r="F68" s="121">
        <f>SUM(F66:F67)</f>
        <v>8</v>
      </c>
      <c r="G68" s="121"/>
      <c r="H68" s="121"/>
      <c r="I68" s="121">
        <f>SUM(I66:I67)</f>
        <v>280</v>
      </c>
      <c r="J68" s="121"/>
    </row>
    <row r="69" spans="1:10" s="3" customFormat="1" ht="12" customHeight="1" x14ac:dyDescent="0.25">
      <c r="A69" s="27"/>
      <c r="B69" s="28"/>
      <c r="C69" s="28"/>
      <c r="D69" s="28"/>
      <c r="E69" s="28"/>
      <c r="F69" s="29"/>
      <c r="G69" s="29"/>
      <c r="H69" s="29"/>
      <c r="I69" s="29"/>
      <c r="J69" s="29"/>
    </row>
    <row r="70" spans="1:10" s="3" customFormat="1" ht="13.8" x14ac:dyDescent="0.25">
      <c r="A70" s="147" t="s">
        <v>60</v>
      </c>
      <c r="B70" s="147"/>
      <c r="C70" s="147"/>
      <c r="D70" s="147"/>
      <c r="E70" s="147"/>
      <c r="F70" s="147"/>
      <c r="G70" s="147"/>
      <c r="H70" s="147"/>
      <c r="I70" s="147"/>
      <c r="J70" s="147"/>
    </row>
    <row r="71" spans="1:10" s="3" customFormat="1" ht="13.8" x14ac:dyDescent="0.25">
      <c r="A71" s="147" t="s">
        <v>70</v>
      </c>
      <c r="B71" s="147"/>
      <c r="C71" s="147"/>
      <c r="D71" s="147"/>
      <c r="E71" s="147"/>
      <c r="F71" s="147"/>
      <c r="G71" s="147"/>
      <c r="H71" s="147"/>
      <c r="I71" s="147"/>
      <c r="J71" s="147"/>
    </row>
    <row r="72" spans="1:10" s="3" customFormat="1" ht="13.8" x14ac:dyDescent="0.25">
      <c r="A72" s="55"/>
      <c r="B72" s="55"/>
      <c r="C72" s="55"/>
      <c r="D72" s="55"/>
      <c r="E72" s="55"/>
      <c r="F72" s="55"/>
      <c r="G72" s="55"/>
      <c r="H72" s="55"/>
      <c r="I72" s="55"/>
      <c r="J72" s="55"/>
    </row>
    <row r="73" spans="1:10" s="3" customFormat="1" x14ac:dyDescent="0.25">
      <c r="A73" s="4"/>
      <c r="B73" s="105" t="s">
        <v>71</v>
      </c>
      <c r="C73" s="105"/>
      <c r="D73" s="105"/>
      <c r="E73" s="105"/>
      <c r="F73" s="105"/>
      <c r="G73" s="105"/>
      <c r="H73" s="105"/>
      <c r="I73" s="105"/>
      <c r="J73" s="105"/>
    </row>
  </sheetData>
  <mergeCells count="105">
    <mergeCell ref="B68:E68"/>
    <mergeCell ref="F68:H68"/>
    <mergeCell ref="I68:J68"/>
    <mergeCell ref="A70:J70"/>
    <mergeCell ref="A71:J71"/>
    <mergeCell ref="B73:J73"/>
    <mergeCell ref="B66:E66"/>
    <mergeCell ref="F66:H66"/>
    <mergeCell ref="I66:J66"/>
    <mergeCell ref="B67:E67"/>
    <mergeCell ref="F67:H67"/>
    <mergeCell ref="I67:J67"/>
    <mergeCell ref="I62:I63"/>
    <mergeCell ref="J62:J63"/>
    <mergeCell ref="G63:H63"/>
    <mergeCell ref="A64:J64"/>
    <mergeCell ref="B65:E65"/>
    <mergeCell ref="F65:H65"/>
    <mergeCell ref="I65:J65"/>
    <mergeCell ref="I57:I58"/>
    <mergeCell ref="J57:J58"/>
    <mergeCell ref="G58:H58"/>
    <mergeCell ref="G59:H59"/>
    <mergeCell ref="G61:H61"/>
    <mergeCell ref="A62:B63"/>
    <mergeCell ref="C62:C63"/>
    <mergeCell ref="D62:D63"/>
    <mergeCell ref="E62:E63"/>
    <mergeCell ref="F62:F63"/>
    <mergeCell ref="A55:B55"/>
    <mergeCell ref="A57:B58"/>
    <mergeCell ref="C57:C58"/>
    <mergeCell ref="D57:D58"/>
    <mergeCell ref="E57:E58"/>
    <mergeCell ref="F57:F58"/>
    <mergeCell ref="J51:J52"/>
    <mergeCell ref="G52:H52"/>
    <mergeCell ref="A53:B54"/>
    <mergeCell ref="C53:C54"/>
    <mergeCell ref="D53:D54"/>
    <mergeCell ref="E53:E54"/>
    <mergeCell ref="F53:F54"/>
    <mergeCell ref="I53:I54"/>
    <mergeCell ref="J53:J54"/>
    <mergeCell ref="G54:H54"/>
    <mergeCell ref="A51:B52"/>
    <mergeCell ref="C51:C52"/>
    <mergeCell ref="D51:D52"/>
    <mergeCell ref="E51:E52"/>
    <mergeCell ref="F51:F52"/>
    <mergeCell ref="I51:I52"/>
    <mergeCell ref="A56:B56"/>
    <mergeCell ref="G56:H56"/>
    <mergeCell ref="A43:J43"/>
    <mergeCell ref="A49:B50"/>
    <mergeCell ref="C49:C50"/>
    <mergeCell ref="D49:D50"/>
    <mergeCell ref="E49:E50"/>
    <mergeCell ref="F49:F50"/>
    <mergeCell ref="I49:I50"/>
    <mergeCell ref="J49:J50"/>
    <mergeCell ref="G50:H50"/>
    <mergeCell ref="A34:J34"/>
    <mergeCell ref="A41:B42"/>
    <mergeCell ref="C41:C42"/>
    <mergeCell ref="D41:D42"/>
    <mergeCell ref="E41:E42"/>
    <mergeCell ref="F41:F42"/>
    <mergeCell ref="I41:I42"/>
    <mergeCell ref="J41:J42"/>
    <mergeCell ref="G42:H42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  <mergeCell ref="A10:J10"/>
    <mergeCell ref="A27:B28"/>
    <mergeCell ref="C27:C28"/>
    <mergeCell ref="D27:D28"/>
    <mergeCell ref="E27:E28"/>
    <mergeCell ref="F27:F28"/>
    <mergeCell ref="I27:I28"/>
    <mergeCell ref="J27:J28"/>
    <mergeCell ref="G28:H28"/>
    <mergeCell ref="A1:J1"/>
    <mergeCell ref="A2:J2"/>
    <mergeCell ref="A3:J3"/>
    <mergeCell ref="A4:J4"/>
    <mergeCell ref="A5:J5"/>
    <mergeCell ref="A6:J6"/>
    <mergeCell ref="A7:A9"/>
    <mergeCell ref="B7:B9"/>
    <mergeCell ref="C7:H7"/>
    <mergeCell ref="I7:J8"/>
    <mergeCell ref="C8:C9"/>
    <mergeCell ref="D8:D9"/>
    <mergeCell ref="E8:E9"/>
    <mergeCell ref="F8:F9"/>
    <mergeCell ref="G8:H8"/>
  </mergeCells>
  <printOptions horizontalCentered="1"/>
  <pageMargins left="0.23622047244094491" right="0.23622047244094491" top="0.35433070866141736" bottom="0.35433070866141736" header="0" footer="0"/>
  <pageSetup paperSize="9" scale="6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73"/>
  <sheetViews>
    <sheetView topLeftCell="A43" zoomScaleNormal="100" workbookViewId="0">
      <selection activeCell="N58" sqref="N58"/>
    </sheetView>
  </sheetViews>
  <sheetFormatPr defaultRowHeight="13.2" x14ac:dyDescent="0.25"/>
  <cols>
    <col min="1" max="1" width="4.6640625" style="4" customWidth="1"/>
    <col min="2" max="2" width="74" style="4" customWidth="1"/>
    <col min="3" max="4" width="6.6640625" style="4" customWidth="1"/>
    <col min="5" max="5" width="6.5546875" style="4" customWidth="1"/>
    <col min="6" max="6" width="7.33203125" style="4" customWidth="1"/>
    <col min="7" max="7" width="6.6640625" style="4" customWidth="1"/>
    <col min="8" max="8" width="7" style="4" customWidth="1"/>
    <col min="9" max="9" width="12.44140625" style="4" customWidth="1"/>
    <col min="10" max="10" width="11.109375" style="4" customWidth="1"/>
    <col min="11" max="11" width="9.109375" style="3"/>
  </cols>
  <sheetData>
    <row r="1" spans="1:12" ht="17.399999999999999" x14ac:dyDescent="0.25">
      <c r="A1" s="107" t="s">
        <v>74</v>
      </c>
      <c r="B1" s="107"/>
      <c r="C1" s="107"/>
      <c r="D1" s="107"/>
      <c r="E1" s="107"/>
      <c r="F1" s="107"/>
      <c r="G1" s="107"/>
      <c r="H1" s="107"/>
      <c r="I1" s="107"/>
      <c r="J1" s="107"/>
      <c r="K1" s="52"/>
      <c r="L1" s="52"/>
    </row>
    <row r="2" spans="1:12" ht="13.8" x14ac:dyDescent="0.25">
      <c r="A2" s="108" t="s">
        <v>48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2" ht="13.8" x14ac:dyDescent="0.25">
      <c r="A3" s="108" t="s">
        <v>72</v>
      </c>
      <c r="B3" s="108"/>
      <c r="C3" s="108"/>
      <c r="D3" s="108"/>
      <c r="E3" s="108"/>
      <c r="F3" s="108"/>
      <c r="G3" s="108"/>
      <c r="H3" s="108"/>
      <c r="I3" s="108"/>
      <c r="J3" s="108"/>
    </row>
    <row r="4" spans="1:12" ht="13.8" x14ac:dyDescent="0.25">
      <c r="A4" s="108" t="s">
        <v>51</v>
      </c>
      <c r="B4" s="108"/>
      <c r="C4" s="108"/>
      <c r="D4" s="108"/>
      <c r="E4" s="108"/>
      <c r="F4" s="108"/>
      <c r="G4" s="108"/>
      <c r="H4" s="108"/>
      <c r="I4" s="108"/>
      <c r="J4" s="108"/>
    </row>
    <row r="5" spans="1:12" ht="13.8" x14ac:dyDescent="0.25">
      <c r="A5" s="109" t="s">
        <v>45</v>
      </c>
      <c r="B5" s="109"/>
      <c r="C5" s="109"/>
      <c r="D5" s="109"/>
      <c r="E5" s="109"/>
      <c r="F5" s="109"/>
      <c r="G5" s="109"/>
      <c r="H5" s="109"/>
      <c r="I5" s="109"/>
      <c r="J5" s="109"/>
    </row>
    <row r="6" spans="1:12" ht="13.8" x14ac:dyDescent="0.25">
      <c r="A6" s="106" t="s">
        <v>50</v>
      </c>
      <c r="B6" s="106"/>
      <c r="C6" s="106"/>
      <c r="D6" s="106"/>
      <c r="E6" s="106"/>
      <c r="F6" s="106"/>
      <c r="G6" s="106"/>
      <c r="H6" s="106"/>
      <c r="I6" s="106"/>
      <c r="J6" s="106"/>
    </row>
    <row r="7" spans="1:12" ht="12" customHeight="1" x14ac:dyDescent="0.25">
      <c r="A7" s="157" t="s">
        <v>31</v>
      </c>
      <c r="B7" s="157" t="s">
        <v>1</v>
      </c>
      <c r="C7" s="160" t="s">
        <v>2</v>
      </c>
      <c r="D7" s="161"/>
      <c r="E7" s="161"/>
      <c r="F7" s="161"/>
      <c r="G7" s="161"/>
      <c r="H7" s="162"/>
      <c r="I7" s="163" t="s">
        <v>49</v>
      </c>
      <c r="J7" s="164"/>
    </row>
    <row r="8" spans="1:12" ht="15" customHeight="1" x14ac:dyDescent="0.25">
      <c r="A8" s="158"/>
      <c r="B8" s="158"/>
      <c r="C8" s="167" t="s">
        <v>3</v>
      </c>
      <c r="D8" s="169" t="s">
        <v>4</v>
      </c>
      <c r="E8" s="167" t="s">
        <v>5</v>
      </c>
      <c r="F8" s="167" t="s">
        <v>21</v>
      </c>
      <c r="G8" s="171" t="s">
        <v>52</v>
      </c>
      <c r="H8" s="172"/>
      <c r="I8" s="165"/>
      <c r="J8" s="166"/>
    </row>
    <row r="9" spans="1:12" ht="46.2" customHeight="1" x14ac:dyDescent="0.25">
      <c r="A9" s="159"/>
      <c r="B9" s="159"/>
      <c r="C9" s="168"/>
      <c r="D9" s="170"/>
      <c r="E9" s="213"/>
      <c r="F9" s="213"/>
      <c r="G9" s="62" t="s">
        <v>3</v>
      </c>
      <c r="H9" s="62" t="s">
        <v>4</v>
      </c>
      <c r="I9" s="9" t="s">
        <v>36</v>
      </c>
      <c r="J9" s="9" t="s">
        <v>35</v>
      </c>
    </row>
    <row r="10" spans="1:12" ht="13.8" x14ac:dyDescent="0.25">
      <c r="A10" s="173" t="s">
        <v>20</v>
      </c>
      <c r="B10" s="174"/>
      <c r="C10" s="174"/>
      <c r="D10" s="174"/>
      <c r="E10" s="174"/>
      <c r="F10" s="174"/>
      <c r="G10" s="174"/>
      <c r="H10" s="174"/>
      <c r="I10" s="174"/>
      <c r="J10" s="174"/>
    </row>
    <row r="11" spans="1:12" ht="13.8" x14ac:dyDescent="0.25">
      <c r="A11" s="10">
        <v>1</v>
      </c>
      <c r="B11" s="11" t="s">
        <v>6</v>
      </c>
      <c r="C11" s="12">
        <v>3</v>
      </c>
      <c r="D11" s="30">
        <v>3</v>
      </c>
      <c r="E11" s="12">
        <v>3</v>
      </c>
      <c r="F11" s="12">
        <v>3</v>
      </c>
      <c r="G11" s="12">
        <v>4</v>
      </c>
      <c r="H11" s="12">
        <v>4</v>
      </c>
      <c r="I11" s="60">
        <f>SUM(C11:F11)+ SUM(G11:H11)/2</f>
        <v>16</v>
      </c>
      <c r="J11" s="60">
        <f>I11*30</f>
        <v>480</v>
      </c>
    </row>
    <row r="12" spans="1:12" ht="13.8" x14ac:dyDescent="0.25">
      <c r="A12" s="13">
        <v>2</v>
      </c>
      <c r="B12" s="14" t="s">
        <v>42</v>
      </c>
      <c r="C12" s="15">
        <v>2</v>
      </c>
      <c r="D12" s="31">
        <v>2</v>
      </c>
      <c r="E12" s="15">
        <v>2</v>
      </c>
      <c r="F12" s="15">
        <v>3</v>
      </c>
      <c r="G12" s="15">
        <v>3</v>
      </c>
      <c r="H12" s="15">
        <v>3</v>
      </c>
      <c r="I12" s="60">
        <f t="shared" ref="I12:I26" si="0">SUM(C12:F12)+ SUM(G12:H12)/2</f>
        <v>12</v>
      </c>
      <c r="J12" s="51">
        <f t="shared" ref="J12:J26" si="1">I12*30</f>
        <v>360</v>
      </c>
    </row>
    <row r="13" spans="1:12" ht="13.8" x14ac:dyDescent="0.25">
      <c r="A13" s="13">
        <v>3</v>
      </c>
      <c r="B13" s="14" t="s">
        <v>43</v>
      </c>
      <c r="C13" s="15">
        <v>2</v>
      </c>
      <c r="D13" s="31">
        <v>2</v>
      </c>
      <c r="E13" s="15">
        <v>2</v>
      </c>
      <c r="F13" s="15">
        <v>1</v>
      </c>
      <c r="G13" s="15">
        <v>1</v>
      </c>
      <c r="H13" s="15">
        <v>1</v>
      </c>
      <c r="I13" s="60">
        <f t="shared" si="0"/>
        <v>8</v>
      </c>
      <c r="J13" s="51">
        <f t="shared" si="1"/>
        <v>240</v>
      </c>
    </row>
    <row r="14" spans="1:12" ht="13.8" x14ac:dyDescent="0.25">
      <c r="A14" s="13">
        <v>4</v>
      </c>
      <c r="B14" s="14" t="s">
        <v>53</v>
      </c>
      <c r="C14" s="15">
        <v>1</v>
      </c>
      <c r="D14" s="31"/>
      <c r="E14" s="15"/>
      <c r="F14" s="15"/>
      <c r="G14" s="15"/>
      <c r="H14" s="15"/>
      <c r="I14" s="60">
        <f t="shared" si="0"/>
        <v>1</v>
      </c>
      <c r="J14" s="51">
        <f t="shared" si="1"/>
        <v>30</v>
      </c>
    </row>
    <row r="15" spans="1:12" ht="13.8" x14ac:dyDescent="0.25">
      <c r="A15" s="13">
        <v>5</v>
      </c>
      <c r="B15" s="14" t="s">
        <v>7</v>
      </c>
      <c r="C15" s="15">
        <v>2</v>
      </c>
      <c r="D15" s="31">
        <v>2</v>
      </c>
      <c r="E15" s="15">
        <v>2</v>
      </c>
      <c r="F15" s="15">
        <v>1</v>
      </c>
      <c r="G15" s="15">
        <v>1</v>
      </c>
      <c r="H15" s="15">
        <v>1</v>
      </c>
      <c r="I15" s="60">
        <f t="shared" si="0"/>
        <v>8</v>
      </c>
      <c r="J15" s="51">
        <f t="shared" si="1"/>
        <v>240</v>
      </c>
    </row>
    <row r="16" spans="1:12" ht="13.8" x14ac:dyDescent="0.25">
      <c r="A16" s="13">
        <v>6</v>
      </c>
      <c r="B16" s="14" t="s">
        <v>8</v>
      </c>
      <c r="C16" s="15"/>
      <c r="D16" s="31"/>
      <c r="E16" s="15"/>
      <c r="F16" s="15">
        <v>1</v>
      </c>
      <c r="G16" s="15">
        <v>1</v>
      </c>
      <c r="H16" s="15">
        <v>1</v>
      </c>
      <c r="I16" s="60">
        <f t="shared" si="0"/>
        <v>2</v>
      </c>
      <c r="J16" s="51">
        <f t="shared" si="1"/>
        <v>60</v>
      </c>
    </row>
    <row r="17" spans="1:10" ht="13.8" x14ac:dyDescent="0.25">
      <c r="A17" s="13">
        <v>7</v>
      </c>
      <c r="B17" s="14" t="s">
        <v>9</v>
      </c>
      <c r="C17" s="15"/>
      <c r="D17" s="31">
        <v>1</v>
      </c>
      <c r="E17" s="15">
        <v>1</v>
      </c>
      <c r="F17" s="15"/>
      <c r="G17" s="15"/>
      <c r="H17" s="15"/>
      <c r="I17" s="60">
        <f t="shared" si="0"/>
        <v>2</v>
      </c>
      <c r="J17" s="51">
        <f t="shared" si="1"/>
        <v>60</v>
      </c>
    </row>
    <row r="18" spans="1:10" ht="13.8" x14ac:dyDescent="0.25">
      <c r="A18" s="13">
        <v>8</v>
      </c>
      <c r="B18" s="14" t="s">
        <v>10</v>
      </c>
      <c r="C18" s="15">
        <v>1</v>
      </c>
      <c r="D18" s="31">
        <v>1</v>
      </c>
      <c r="E18" s="15">
        <v>1</v>
      </c>
      <c r="F18" s="15">
        <v>1</v>
      </c>
      <c r="G18" s="15"/>
      <c r="H18" s="15"/>
      <c r="I18" s="60">
        <f t="shared" si="0"/>
        <v>4</v>
      </c>
      <c r="J18" s="51">
        <f t="shared" si="1"/>
        <v>120</v>
      </c>
    </row>
    <row r="19" spans="1:10" ht="13.8" x14ac:dyDescent="0.25">
      <c r="A19" s="13">
        <v>9</v>
      </c>
      <c r="B19" s="14" t="s">
        <v>11</v>
      </c>
      <c r="C19" s="15">
        <v>1</v>
      </c>
      <c r="D19" s="31">
        <v>1</v>
      </c>
      <c r="E19" s="15">
        <v>1</v>
      </c>
      <c r="F19" s="15">
        <v>1</v>
      </c>
      <c r="G19" s="15"/>
      <c r="H19" s="15"/>
      <c r="I19" s="60">
        <f t="shared" si="0"/>
        <v>4</v>
      </c>
      <c r="J19" s="51">
        <f t="shared" si="1"/>
        <v>120</v>
      </c>
    </row>
    <row r="20" spans="1:10" ht="13.8" x14ac:dyDescent="0.25">
      <c r="A20" s="13">
        <v>10</v>
      </c>
      <c r="B20" s="14" t="s">
        <v>12</v>
      </c>
      <c r="C20" s="15">
        <v>1</v>
      </c>
      <c r="D20" s="31">
        <v>1</v>
      </c>
      <c r="E20" s="15">
        <v>1</v>
      </c>
      <c r="F20" s="15">
        <v>1</v>
      </c>
      <c r="G20" s="15"/>
      <c r="H20" s="15"/>
      <c r="I20" s="60">
        <f t="shared" si="0"/>
        <v>4</v>
      </c>
      <c r="J20" s="51">
        <f t="shared" si="1"/>
        <v>120</v>
      </c>
    </row>
    <row r="21" spans="1:10" ht="13.8" x14ac:dyDescent="0.25">
      <c r="A21" s="13">
        <v>11</v>
      </c>
      <c r="B21" s="14" t="s">
        <v>13</v>
      </c>
      <c r="C21" s="15">
        <v>1</v>
      </c>
      <c r="D21" s="31">
        <v>1</v>
      </c>
      <c r="E21" s="15">
        <v>1</v>
      </c>
      <c r="F21" s="15">
        <v>1</v>
      </c>
      <c r="G21" s="15"/>
      <c r="H21" s="15"/>
      <c r="I21" s="60">
        <f t="shared" si="0"/>
        <v>4</v>
      </c>
      <c r="J21" s="51">
        <f t="shared" si="1"/>
        <v>120</v>
      </c>
    </row>
    <row r="22" spans="1:10" ht="13.8" x14ac:dyDescent="0.25">
      <c r="A22" s="13">
        <v>12</v>
      </c>
      <c r="B22" s="14" t="s">
        <v>14</v>
      </c>
      <c r="C22" s="15">
        <v>2</v>
      </c>
      <c r="D22" s="31">
        <v>2</v>
      </c>
      <c r="E22" s="15">
        <v>3</v>
      </c>
      <c r="F22" s="15">
        <v>3</v>
      </c>
      <c r="G22" s="15">
        <v>4</v>
      </c>
      <c r="H22" s="15">
        <v>4</v>
      </c>
      <c r="I22" s="60">
        <f t="shared" si="0"/>
        <v>14</v>
      </c>
      <c r="J22" s="51">
        <f t="shared" si="1"/>
        <v>420</v>
      </c>
    </row>
    <row r="23" spans="1:10" ht="13.8" x14ac:dyDescent="0.25">
      <c r="A23" s="13">
        <v>13</v>
      </c>
      <c r="B23" s="14" t="s">
        <v>15</v>
      </c>
      <c r="C23" s="15">
        <v>1</v>
      </c>
      <c r="D23" s="31">
        <v>1</v>
      </c>
      <c r="E23" s="15">
        <v>1</v>
      </c>
      <c r="F23" s="15"/>
      <c r="G23" s="15"/>
      <c r="H23" s="15"/>
      <c r="I23" s="60">
        <f t="shared" si="0"/>
        <v>3</v>
      </c>
      <c r="J23" s="51">
        <f t="shared" si="1"/>
        <v>90</v>
      </c>
    </row>
    <row r="24" spans="1:10" ht="13.8" x14ac:dyDescent="0.25">
      <c r="A24" s="13">
        <v>14</v>
      </c>
      <c r="B24" s="14" t="s">
        <v>16</v>
      </c>
      <c r="C24" s="15">
        <v>3</v>
      </c>
      <c r="D24" s="31">
        <v>3</v>
      </c>
      <c r="E24" s="15">
        <v>3</v>
      </c>
      <c r="F24" s="15">
        <v>3</v>
      </c>
      <c r="G24" s="15">
        <v>3</v>
      </c>
      <c r="H24" s="15">
        <v>3</v>
      </c>
      <c r="I24" s="60">
        <f t="shared" si="0"/>
        <v>15</v>
      </c>
      <c r="J24" s="51">
        <f t="shared" si="1"/>
        <v>450</v>
      </c>
    </row>
    <row r="25" spans="1:10" ht="13.8" x14ac:dyDescent="0.25">
      <c r="A25" s="13">
        <v>15</v>
      </c>
      <c r="B25" s="14" t="s">
        <v>17</v>
      </c>
      <c r="C25" s="15">
        <v>1</v>
      </c>
      <c r="D25" s="31"/>
      <c r="E25" s="15"/>
      <c r="F25" s="15"/>
      <c r="G25" s="15"/>
      <c r="H25" s="15"/>
      <c r="I25" s="60">
        <f t="shared" si="0"/>
        <v>1</v>
      </c>
      <c r="J25" s="51">
        <f t="shared" si="1"/>
        <v>30</v>
      </c>
    </row>
    <row r="26" spans="1:10" ht="13.8" x14ac:dyDescent="0.25">
      <c r="A26" s="13">
        <v>16</v>
      </c>
      <c r="B26" s="14" t="s">
        <v>30</v>
      </c>
      <c r="C26" s="15">
        <v>1</v>
      </c>
      <c r="D26" s="31">
        <v>1</v>
      </c>
      <c r="E26" s="15">
        <v>1</v>
      </c>
      <c r="F26" s="15">
        <v>1</v>
      </c>
      <c r="G26" s="15">
        <v>1</v>
      </c>
      <c r="H26" s="15">
        <v>1</v>
      </c>
      <c r="I26" s="60">
        <f t="shared" si="0"/>
        <v>5</v>
      </c>
      <c r="J26" s="51">
        <f t="shared" si="1"/>
        <v>150</v>
      </c>
    </row>
    <row r="27" spans="1:10" ht="13.2" customHeight="1" x14ac:dyDescent="0.25">
      <c r="A27" s="117" t="s">
        <v>23</v>
      </c>
      <c r="B27" s="175"/>
      <c r="C27" s="177">
        <f>SUM(C11:C26)</f>
        <v>22</v>
      </c>
      <c r="D27" s="179">
        <f t="shared" ref="D27:I27" si="2">SUM(D11:D26)</f>
        <v>21</v>
      </c>
      <c r="E27" s="177">
        <f t="shared" si="2"/>
        <v>22</v>
      </c>
      <c r="F27" s="177">
        <f t="shared" si="2"/>
        <v>20</v>
      </c>
      <c r="G27" s="61">
        <f t="shared" si="2"/>
        <v>18</v>
      </c>
      <c r="H27" s="61">
        <f t="shared" si="2"/>
        <v>18</v>
      </c>
      <c r="I27" s="121">
        <f t="shared" si="2"/>
        <v>103</v>
      </c>
      <c r="J27" s="121">
        <f>SUM(J11:J26)</f>
        <v>3090</v>
      </c>
    </row>
    <row r="28" spans="1:10" ht="13.8" x14ac:dyDescent="0.25">
      <c r="A28" s="119"/>
      <c r="B28" s="176"/>
      <c r="C28" s="178"/>
      <c r="D28" s="180"/>
      <c r="E28" s="190"/>
      <c r="F28" s="190"/>
      <c r="G28" s="181">
        <f>(G27+H27)/2</f>
        <v>18</v>
      </c>
      <c r="H28" s="181"/>
      <c r="I28" s="121"/>
      <c r="J28" s="121"/>
    </row>
    <row r="29" spans="1:10" ht="13.8" x14ac:dyDescent="0.25">
      <c r="A29" s="173" t="s">
        <v>54</v>
      </c>
      <c r="B29" s="174"/>
      <c r="C29" s="174"/>
      <c r="D29" s="174"/>
      <c r="E29" s="174"/>
      <c r="F29" s="174"/>
      <c r="G29" s="174"/>
      <c r="H29" s="174"/>
      <c r="I29" s="174"/>
      <c r="J29" s="174"/>
    </row>
    <row r="30" spans="1:10" ht="30.75" customHeight="1" x14ac:dyDescent="0.25">
      <c r="A30" s="216">
        <v>1</v>
      </c>
      <c r="B30" s="98" t="s">
        <v>101</v>
      </c>
      <c r="C30" s="97"/>
      <c r="D30" s="43"/>
      <c r="E30" s="91">
        <v>1</v>
      </c>
      <c r="F30" s="91">
        <v>1</v>
      </c>
      <c r="G30" s="90"/>
      <c r="H30" s="90"/>
      <c r="I30" s="89">
        <f t="shared" ref="I30" si="3">SUM(C30:F30)+ SUM(G30:H30)/2</f>
        <v>2</v>
      </c>
      <c r="J30" s="90">
        <f>I30*30</f>
        <v>60</v>
      </c>
    </row>
    <row r="31" spans="1:10" ht="13.8" x14ac:dyDescent="0.25">
      <c r="A31" s="217"/>
      <c r="B31" s="99" t="s">
        <v>14</v>
      </c>
      <c r="C31" s="37">
        <v>1</v>
      </c>
      <c r="D31" s="31">
        <v>1</v>
      </c>
      <c r="E31" s="15">
        <v>1</v>
      </c>
      <c r="F31" s="15">
        <v>1</v>
      </c>
      <c r="G31" s="15">
        <v>2</v>
      </c>
      <c r="H31" s="15">
        <v>2</v>
      </c>
      <c r="I31" s="60">
        <f>SUM(C31:F31)+ SUM(G31:H31)/2</f>
        <v>6</v>
      </c>
      <c r="J31" s="51">
        <f>I31*30</f>
        <v>180</v>
      </c>
    </row>
    <row r="32" spans="1:10" ht="13.8" x14ac:dyDescent="0.25">
      <c r="A32" s="126" t="s">
        <v>103</v>
      </c>
      <c r="B32" s="127"/>
      <c r="C32" s="177">
        <f t="shared" ref="C32:H32" si="4">SUM(C30:C31)</f>
        <v>1</v>
      </c>
      <c r="D32" s="179">
        <f t="shared" si="4"/>
        <v>1</v>
      </c>
      <c r="E32" s="177">
        <f t="shared" si="4"/>
        <v>2</v>
      </c>
      <c r="F32" s="177">
        <f t="shared" si="4"/>
        <v>2</v>
      </c>
      <c r="G32" s="61">
        <f t="shared" si="4"/>
        <v>2</v>
      </c>
      <c r="H32" s="97">
        <f t="shared" si="4"/>
        <v>2</v>
      </c>
      <c r="I32" s="143">
        <f t="shared" ref="I32" si="5">SUM(C32:F32)+ SUM(G32:H32)/2</f>
        <v>8</v>
      </c>
      <c r="J32" s="143">
        <f t="shared" ref="J32" si="6">I32*30</f>
        <v>240</v>
      </c>
    </row>
    <row r="33" spans="1:10" ht="13.8" x14ac:dyDescent="0.25">
      <c r="A33" s="128"/>
      <c r="B33" s="129"/>
      <c r="C33" s="178"/>
      <c r="D33" s="180"/>
      <c r="E33" s="190"/>
      <c r="F33" s="190"/>
      <c r="G33" s="181">
        <f>(G32+H32)/2</f>
        <v>2</v>
      </c>
      <c r="H33" s="181"/>
      <c r="I33" s="144"/>
      <c r="J33" s="144"/>
    </row>
    <row r="34" spans="1:10" ht="13.8" x14ac:dyDescent="0.25">
      <c r="A34" s="141" t="s">
        <v>65</v>
      </c>
      <c r="B34" s="185"/>
      <c r="C34" s="185"/>
      <c r="D34" s="185"/>
      <c r="E34" s="185"/>
      <c r="F34" s="185"/>
      <c r="G34" s="185"/>
      <c r="H34" s="185"/>
      <c r="I34" s="185"/>
      <c r="J34" s="185"/>
    </row>
    <row r="35" spans="1:10" s="3" customFormat="1" ht="13.8" x14ac:dyDescent="0.25">
      <c r="A35" s="20">
        <v>1</v>
      </c>
      <c r="B35" s="47" t="s">
        <v>64</v>
      </c>
      <c r="C35" s="20">
        <v>2</v>
      </c>
      <c r="D35" s="32">
        <v>2</v>
      </c>
      <c r="E35" s="20"/>
      <c r="F35" s="20"/>
      <c r="G35" s="56"/>
      <c r="H35" s="56"/>
      <c r="I35" s="60">
        <f t="shared" ref="I35:I40" si="7">SUM(C35:F35)+ SUM(G35:H35)/2</f>
        <v>4</v>
      </c>
      <c r="J35" s="51">
        <f>I35*30</f>
        <v>120</v>
      </c>
    </row>
    <row r="36" spans="1:10" s="3" customFormat="1" ht="13.8" x14ac:dyDescent="0.25">
      <c r="A36" s="20">
        <v>2</v>
      </c>
      <c r="B36" s="47" t="s">
        <v>39</v>
      </c>
      <c r="C36" s="20">
        <v>3</v>
      </c>
      <c r="D36" s="32">
        <v>2</v>
      </c>
      <c r="E36" s="20"/>
      <c r="F36" s="20"/>
      <c r="G36" s="56"/>
      <c r="H36" s="56"/>
      <c r="I36" s="60">
        <f t="shared" si="7"/>
        <v>5</v>
      </c>
      <c r="J36" s="51">
        <f t="shared" ref="J36:J40" si="8">I36*30</f>
        <v>150</v>
      </c>
    </row>
    <row r="37" spans="1:10" s="3" customFormat="1" ht="16.95" customHeight="1" x14ac:dyDescent="0.25">
      <c r="A37" s="20">
        <v>3</v>
      </c>
      <c r="B37" s="47" t="s">
        <v>32</v>
      </c>
      <c r="C37" s="20">
        <v>3</v>
      </c>
      <c r="D37" s="32">
        <v>3</v>
      </c>
      <c r="E37" s="20">
        <v>2</v>
      </c>
      <c r="F37" s="20"/>
      <c r="G37" s="56"/>
      <c r="H37" s="56"/>
      <c r="I37" s="60">
        <f t="shared" si="7"/>
        <v>8</v>
      </c>
      <c r="J37" s="51">
        <f t="shared" si="8"/>
        <v>240</v>
      </c>
    </row>
    <row r="38" spans="1:10" s="3" customFormat="1" ht="19.2" customHeight="1" x14ac:dyDescent="0.25">
      <c r="A38" s="20">
        <v>4</v>
      </c>
      <c r="B38" s="47" t="s">
        <v>63</v>
      </c>
      <c r="C38" s="20">
        <v>1</v>
      </c>
      <c r="D38" s="32">
        <v>3</v>
      </c>
      <c r="E38" s="20">
        <v>1</v>
      </c>
      <c r="F38" s="20"/>
      <c r="G38" s="56"/>
      <c r="H38" s="56"/>
      <c r="I38" s="60">
        <f t="shared" si="7"/>
        <v>5</v>
      </c>
      <c r="J38" s="51">
        <f t="shared" si="8"/>
        <v>150</v>
      </c>
    </row>
    <row r="39" spans="1:10" s="3" customFormat="1" ht="18.75" customHeight="1" x14ac:dyDescent="0.25">
      <c r="A39" s="20">
        <v>5</v>
      </c>
      <c r="B39" s="47" t="s">
        <v>40</v>
      </c>
      <c r="C39" s="20"/>
      <c r="D39" s="32"/>
      <c r="E39" s="20"/>
      <c r="F39" s="20">
        <v>3</v>
      </c>
      <c r="G39" s="56">
        <v>2</v>
      </c>
      <c r="H39" s="56"/>
      <c r="I39" s="60">
        <f t="shared" si="7"/>
        <v>4</v>
      </c>
      <c r="J39" s="51">
        <f t="shared" si="8"/>
        <v>120</v>
      </c>
    </row>
    <row r="40" spans="1:10" ht="20.25" customHeight="1" x14ac:dyDescent="0.25">
      <c r="A40" s="20">
        <v>6</v>
      </c>
      <c r="B40" s="47" t="s">
        <v>58</v>
      </c>
      <c r="C40" s="20"/>
      <c r="D40" s="32"/>
      <c r="E40" s="20">
        <v>1</v>
      </c>
      <c r="F40" s="20">
        <v>1</v>
      </c>
      <c r="G40" s="56"/>
      <c r="H40" s="56"/>
      <c r="I40" s="60">
        <f t="shared" si="7"/>
        <v>2</v>
      </c>
      <c r="J40" s="51">
        <f t="shared" si="8"/>
        <v>60</v>
      </c>
    </row>
    <row r="41" spans="1:10" ht="13.8" x14ac:dyDescent="0.25">
      <c r="A41" s="186" t="s">
        <v>18</v>
      </c>
      <c r="B41" s="187"/>
      <c r="C41" s="177">
        <f t="shared" ref="C41:G41" si="9">SUM(C35:C40)</f>
        <v>9</v>
      </c>
      <c r="D41" s="179">
        <f t="shared" si="9"/>
        <v>10</v>
      </c>
      <c r="E41" s="177">
        <f t="shared" si="9"/>
        <v>4</v>
      </c>
      <c r="F41" s="177">
        <f t="shared" si="9"/>
        <v>4</v>
      </c>
      <c r="G41" s="51">
        <f t="shared" si="9"/>
        <v>2</v>
      </c>
      <c r="H41" s="51"/>
      <c r="I41" s="143">
        <f>SUM(I35,I36,I37,I38,I39,I40,)</f>
        <v>28</v>
      </c>
      <c r="J41" s="143">
        <f>SUM(J35:J40)</f>
        <v>840</v>
      </c>
    </row>
    <row r="42" spans="1:10" ht="13.8" x14ac:dyDescent="0.25">
      <c r="A42" s="188"/>
      <c r="B42" s="189"/>
      <c r="C42" s="178"/>
      <c r="D42" s="180"/>
      <c r="E42" s="190"/>
      <c r="F42" s="190"/>
      <c r="G42" s="191">
        <f>(G41+H41)/2</f>
        <v>1</v>
      </c>
      <c r="H42" s="192"/>
      <c r="I42" s="190"/>
      <c r="J42" s="190"/>
    </row>
    <row r="43" spans="1:10" ht="13.8" x14ac:dyDescent="0.25">
      <c r="A43" s="131" t="s">
        <v>66</v>
      </c>
      <c r="B43" s="131"/>
      <c r="C43" s="131"/>
      <c r="D43" s="131"/>
      <c r="E43" s="131"/>
      <c r="F43" s="131"/>
      <c r="G43" s="131"/>
      <c r="H43" s="131"/>
      <c r="I43" s="131"/>
      <c r="J43" s="131"/>
    </row>
    <row r="44" spans="1:10" ht="13.8" x14ac:dyDescent="0.25">
      <c r="A44" s="56">
        <v>1</v>
      </c>
      <c r="B44" s="19" t="s">
        <v>55</v>
      </c>
      <c r="C44" s="21">
        <v>2</v>
      </c>
      <c r="D44" s="33"/>
      <c r="E44" s="20"/>
      <c r="F44" s="20"/>
      <c r="G44" s="56"/>
      <c r="H44" s="56"/>
      <c r="I44" s="60">
        <f t="shared" ref="I44:I48" si="10">SUM(C44:F44)+ SUM(G44:H44)/2</f>
        <v>2</v>
      </c>
      <c r="J44" s="51">
        <f>I44*30</f>
        <v>60</v>
      </c>
    </row>
    <row r="45" spans="1:10" ht="13.8" x14ac:dyDescent="0.25">
      <c r="A45" s="56">
        <v>2</v>
      </c>
      <c r="B45" s="19" t="s">
        <v>56</v>
      </c>
      <c r="C45" s="20"/>
      <c r="D45" s="32">
        <v>3</v>
      </c>
      <c r="E45" s="20">
        <v>3</v>
      </c>
      <c r="F45" s="20"/>
      <c r="G45" s="56"/>
      <c r="H45" s="56"/>
      <c r="I45" s="60">
        <f t="shared" si="10"/>
        <v>6</v>
      </c>
      <c r="J45" s="51">
        <f t="shared" ref="J45:J48" si="11">I45*30</f>
        <v>180</v>
      </c>
    </row>
    <row r="46" spans="1:10" ht="13.8" x14ac:dyDescent="0.25">
      <c r="A46" s="56">
        <v>3</v>
      </c>
      <c r="B46" s="19" t="s">
        <v>57</v>
      </c>
      <c r="C46" s="20"/>
      <c r="D46" s="32"/>
      <c r="E46" s="20"/>
      <c r="F46" s="20">
        <v>3</v>
      </c>
      <c r="G46" s="56">
        <v>6</v>
      </c>
      <c r="H46" s="56"/>
      <c r="I46" s="60">
        <f t="shared" si="10"/>
        <v>6</v>
      </c>
      <c r="J46" s="51">
        <f t="shared" si="11"/>
        <v>180</v>
      </c>
    </row>
    <row r="47" spans="1:10" ht="13.8" x14ac:dyDescent="0.25">
      <c r="A47" s="56">
        <v>4</v>
      </c>
      <c r="B47" s="19" t="s">
        <v>62</v>
      </c>
      <c r="C47" s="20"/>
      <c r="D47" s="32"/>
      <c r="E47" s="20">
        <v>3</v>
      </c>
      <c r="F47" s="20">
        <v>6</v>
      </c>
      <c r="G47" s="56">
        <v>6</v>
      </c>
      <c r="H47" s="56"/>
      <c r="I47" s="60">
        <f t="shared" si="10"/>
        <v>12</v>
      </c>
      <c r="J47" s="51">
        <f t="shared" si="11"/>
        <v>360</v>
      </c>
    </row>
    <row r="48" spans="1:10" ht="29.4" customHeight="1" x14ac:dyDescent="0.25">
      <c r="A48" s="56">
        <v>5</v>
      </c>
      <c r="B48" s="19" t="s">
        <v>99</v>
      </c>
      <c r="C48" s="20"/>
      <c r="D48" s="32"/>
      <c r="E48" s="20">
        <v>2</v>
      </c>
      <c r="F48" s="20"/>
      <c r="G48" s="56"/>
      <c r="H48" s="56"/>
      <c r="I48" s="60">
        <f t="shared" si="10"/>
        <v>2</v>
      </c>
      <c r="J48" s="51">
        <f t="shared" si="11"/>
        <v>60</v>
      </c>
    </row>
    <row r="49" spans="1:13" ht="13.8" x14ac:dyDescent="0.25">
      <c r="A49" s="126" t="s">
        <v>18</v>
      </c>
      <c r="B49" s="127"/>
      <c r="C49" s="177">
        <f>SUM(C44,C45,C46,C47,C48,)</f>
        <v>2</v>
      </c>
      <c r="D49" s="179">
        <f>SUM(D44,D45,D46,D47,D48,)</f>
        <v>3</v>
      </c>
      <c r="E49" s="177">
        <f>SUM(E44,E45,E46,E47,E48,)</f>
        <v>8</v>
      </c>
      <c r="F49" s="177">
        <f>SUM(F44,F45,F46,F47,F48,)</f>
        <v>9</v>
      </c>
      <c r="G49" s="61">
        <f>SUM(G44:G48)</f>
        <v>12</v>
      </c>
      <c r="H49" s="61"/>
      <c r="I49" s="143">
        <f>SUM(I44,I45,I46,I47,I48,)</f>
        <v>28</v>
      </c>
      <c r="J49" s="143">
        <f>I49*30</f>
        <v>840</v>
      </c>
    </row>
    <row r="50" spans="1:13" ht="12" customHeight="1" x14ac:dyDescent="0.25">
      <c r="A50" s="128"/>
      <c r="B50" s="129"/>
      <c r="C50" s="178"/>
      <c r="D50" s="180"/>
      <c r="E50" s="178"/>
      <c r="F50" s="178"/>
      <c r="G50" s="122">
        <f>(G49+H49)/2</f>
        <v>6</v>
      </c>
      <c r="H50" s="123"/>
      <c r="I50" s="144"/>
      <c r="J50" s="144"/>
    </row>
    <row r="51" spans="1:13" ht="12.75" customHeight="1" x14ac:dyDescent="0.25">
      <c r="A51" s="126" t="s">
        <v>24</v>
      </c>
      <c r="B51" s="127"/>
      <c r="C51" s="177">
        <f>SUM(C41,C49,)</f>
        <v>11</v>
      </c>
      <c r="D51" s="179">
        <f>SUM(D41,D49,)</f>
        <v>13</v>
      </c>
      <c r="E51" s="177">
        <f>SUM(E41,E49,)</f>
        <v>12</v>
      </c>
      <c r="F51" s="177">
        <f>SUM(F41,F49,)</f>
        <v>13</v>
      </c>
      <c r="G51" s="61">
        <f>SUM(G41,G49,)</f>
        <v>14</v>
      </c>
      <c r="H51" s="61"/>
      <c r="I51" s="143">
        <f>SUM(I41,I49,)</f>
        <v>56</v>
      </c>
      <c r="J51" s="143">
        <f>I51*30</f>
        <v>1680</v>
      </c>
    </row>
    <row r="52" spans="1:13" ht="12" customHeight="1" x14ac:dyDescent="0.25">
      <c r="A52" s="128"/>
      <c r="B52" s="129"/>
      <c r="C52" s="178"/>
      <c r="D52" s="180"/>
      <c r="E52" s="178"/>
      <c r="F52" s="178"/>
      <c r="G52" s="122">
        <f>(G51+H51)/2</f>
        <v>7</v>
      </c>
      <c r="H52" s="123"/>
      <c r="I52" s="144"/>
      <c r="J52" s="144"/>
    </row>
    <row r="53" spans="1:13" s="1" customFormat="1" ht="15" customHeight="1" x14ac:dyDescent="0.2">
      <c r="A53" s="133" t="s">
        <v>75</v>
      </c>
      <c r="B53" s="134"/>
      <c r="C53" s="177">
        <f t="shared" ref="C53:I53" si="12">SUM(C27,C32,C51,)</f>
        <v>34</v>
      </c>
      <c r="D53" s="179">
        <f t="shared" si="12"/>
        <v>35</v>
      </c>
      <c r="E53" s="177">
        <f t="shared" si="12"/>
        <v>36</v>
      </c>
      <c r="F53" s="177">
        <f t="shared" si="12"/>
        <v>35</v>
      </c>
      <c r="G53" s="61">
        <f t="shared" si="12"/>
        <v>34</v>
      </c>
      <c r="H53" s="61">
        <f t="shared" si="12"/>
        <v>20</v>
      </c>
      <c r="I53" s="143">
        <f t="shared" si="12"/>
        <v>167</v>
      </c>
      <c r="J53" s="143">
        <f>I53*30</f>
        <v>5010</v>
      </c>
      <c r="K53" s="5"/>
    </row>
    <row r="54" spans="1:13" s="1" customFormat="1" ht="13.8" x14ac:dyDescent="0.2">
      <c r="A54" s="135"/>
      <c r="B54" s="136"/>
      <c r="C54" s="178"/>
      <c r="D54" s="180"/>
      <c r="E54" s="178"/>
      <c r="F54" s="178"/>
      <c r="G54" s="122">
        <f>(G53+H53)/2</f>
        <v>27</v>
      </c>
      <c r="H54" s="123"/>
      <c r="I54" s="144"/>
      <c r="J54" s="144"/>
      <c r="K54" s="5"/>
    </row>
    <row r="55" spans="1:13" s="1" customFormat="1" ht="31.5" customHeight="1" x14ac:dyDescent="0.2">
      <c r="A55" s="141" t="s">
        <v>95</v>
      </c>
      <c r="B55" s="142"/>
      <c r="C55" s="57">
        <v>1</v>
      </c>
      <c r="D55" s="58">
        <v>1</v>
      </c>
      <c r="E55" s="57"/>
      <c r="F55" s="57"/>
      <c r="G55" s="53"/>
      <c r="H55" s="54"/>
      <c r="I55" s="60">
        <f t="shared" ref="I55:I56" si="13">SUM(C55:F55)+ SUM(G55:H55)/2</f>
        <v>2</v>
      </c>
      <c r="J55" s="51">
        <f t="shared" ref="J55:J56" si="14">I55*30</f>
        <v>60</v>
      </c>
      <c r="K55" s="5"/>
    </row>
    <row r="56" spans="1:13" s="1" customFormat="1" ht="31.5" customHeight="1" x14ac:dyDescent="0.2">
      <c r="A56" s="218" t="s">
        <v>96</v>
      </c>
      <c r="B56" s="219"/>
      <c r="C56" s="37">
        <f>SUM(C30,C55,)</f>
        <v>1</v>
      </c>
      <c r="D56" s="48">
        <f>SUM(D30,D55,)</f>
        <v>1</v>
      </c>
      <c r="E56" s="37">
        <f>SUM(E30,E55,)</f>
        <v>1</v>
      </c>
      <c r="F56" s="37">
        <f>SUM(F30,F55,)</f>
        <v>1</v>
      </c>
      <c r="G56" s="220"/>
      <c r="H56" s="221"/>
      <c r="I56" s="39">
        <f t="shared" si="13"/>
        <v>4</v>
      </c>
      <c r="J56" s="90">
        <f t="shared" si="14"/>
        <v>120</v>
      </c>
      <c r="K56" s="5"/>
    </row>
    <row r="57" spans="1:13" s="1" customFormat="1" ht="17.25" customHeight="1" x14ac:dyDescent="0.2">
      <c r="A57" s="117" t="s">
        <v>76</v>
      </c>
      <c r="B57" s="118"/>
      <c r="C57" s="177">
        <f t="shared" ref="C57:H57" si="15">SUM(C53,C56,)</f>
        <v>35</v>
      </c>
      <c r="D57" s="179">
        <f t="shared" si="15"/>
        <v>36</v>
      </c>
      <c r="E57" s="177">
        <f>SUM(E53,E56,)-1</f>
        <v>36</v>
      </c>
      <c r="F57" s="177">
        <f>SUM(F53,F56,)-1</f>
        <v>35</v>
      </c>
      <c r="G57" s="64">
        <f t="shared" si="15"/>
        <v>34</v>
      </c>
      <c r="H57" s="94">
        <f t="shared" si="15"/>
        <v>20</v>
      </c>
      <c r="I57" s="143">
        <f>SUM(I53,(I56-2),)</f>
        <v>169</v>
      </c>
      <c r="J57" s="143">
        <f>I57*30</f>
        <v>5070</v>
      </c>
      <c r="K57" s="5"/>
    </row>
    <row r="58" spans="1:13" s="1" customFormat="1" ht="15" customHeight="1" x14ac:dyDescent="0.2">
      <c r="A58" s="119"/>
      <c r="B58" s="120"/>
      <c r="C58" s="193"/>
      <c r="D58" s="194"/>
      <c r="E58" s="193"/>
      <c r="F58" s="193"/>
      <c r="G58" s="122">
        <f>(G57+H57)/2</f>
        <v>27</v>
      </c>
      <c r="H58" s="123"/>
      <c r="I58" s="144"/>
      <c r="J58" s="144"/>
      <c r="K58" s="5"/>
    </row>
    <row r="59" spans="1:13" ht="13.8" x14ac:dyDescent="0.25">
      <c r="A59" s="56">
        <v>1</v>
      </c>
      <c r="B59" s="19" t="s">
        <v>100</v>
      </c>
      <c r="C59" s="22" t="s">
        <v>67</v>
      </c>
      <c r="D59" s="34" t="s">
        <v>67</v>
      </c>
      <c r="E59" s="22" t="s">
        <v>67</v>
      </c>
      <c r="F59" s="22"/>
      <c r="G59" s="203"/>
      <c r="H59" s="204"/>
      <c r="I59" s="60">
        <v>1.17</v>
      </c>
      <c r="J59" s="51">
        <v>42</v>
      </c>
    </row>
    <row r="60" spans="1:13" ht="13.8" x14ac:dyDescent="0.25">
      <c r="A60" s="56">
        <v>2</v>
      </c>
      <c r="B60" s="19" t="s">
        <v>41</v>
      </c>
      <c r="C60" s="20">
        <v>2</v>
      </c>
      <c r="D60" s="32">
        <v>2</v>
      </c>
      <c r="E60" s="21">
        <v>2</v>
      </c>
      <c r="F60" s="21">
        <v>2</v>
      </c>
      <c r="G60" s="23">
        <v>2</v>
      </c>
      <c r="H60" s="23">
        <v>2</v>
      </c>
      <c r="I60" s="60">
        <f t="shared" ref="I60" si="16">SUM(C60:F60)+ SUM(G60:H60)/2</f>
        <v>10</v>
      </c>
      <c r="J60" s="51">
        <f t="shared" ref="J60" si="17">I60*30</f>
        <v>300</v>
      </c>
      <c r="M60" s="79"/>
    </row>
    <row r="61" spans="1:13" ht="13.8" x14ac:dyDescent="0.25">
      <c r="A61" s="24">
        <v>3</v>
      </c>
      <c r="B61" s="25" t="s">
        <v>97</v>
      </c>
      <c r="C61" s="38"/>
      <c r="D61" s="35" t="s">
        <v>59</v>
      </c>
      <c r="E61" s="26" t="s">
        <v>59</v>
      </c>
      <c r="F61" s="26"/>
      <c r="G61" s="205"/>
      <c r="H61" s="206"/>
      <c r="I61" s="51">
        <v>0.28000000000000003</v>
      </c>
      <c r="J61" s="59">
        <v>10</v>
      </c>
    </row>
    <row r="62" spans="1:13" ht="13.8" x14ac:dyDescent="0.25">
      <c r="A62" s="182" t="s">
        <v>38</v>
      </c>
      <c r="B62" s="207"/>
      <c r="C62" s="209">
        <f>SUM(C57,C60,)</f>
        <v>37</v>
      </c>
      <c r="D62" s="211">
        <f>SUM(D57,D60,)</f>
        <v>38</v>
      </c>
      <c r="E62" s="209">
        <f>SUM(E57,E60,)</f>
        <v>38</v>
      </c>
      <c r="F62" s="209">
        <f>SUM(F57,F60,)</f>
        <v>37</v>
      </c>
      <c r="G62" s="78">
        <f>SUM(G53,G60,)</f>
        <v>36</v>
      </c>
      <c r="H62" s="78">
        <f>SUM(H53,H59,H60,)</f>
        <v>22</v>
      </c>
      <c r="I62" s="197">
        <f>SUM(I57,I59,I60,I61,)</f>
        <v>180.45</v>
      </c>
      <c r="J62" s="199">
        <f>SUM(J57,J59,J60,J61,)</f>
        <v>5422</v>
      </c>
    </row>
    <row r="63" spans="1:13" ht="13.8" x14ac:dyDescent="0.25">
      <c r="A63" s="183"/>
      <c r="B63" s="208"/>
      <c r="C63" s="210"/>
      <c r="D63" s="212"/>
      <c r="E63" s="210"/>
      <c r="F63" s="210"/>
      <c r="G63" s="151">
        <f>(G62+H62)/2</f>
        <v>29</v>
      </c>
      <c r="H63" s="152"/>
      <c r="I63" s="198"/>
      <c r="J63" s="200"/>
    </row>
    <row r="64" spans="1:13" s="2" customFormat="1" ht="23.25" customHeight="1" x14ac:dyDescent="0.25">
      <c r="A64" s="201" t="s">
        <v>98</v>
      </c>
      <c r="B64" s="202"/>
      <c r="C64" s="202"/>
      <c r="D64" s="202"/>
      <c r="E64" s="202"/>
      <c r="F64" s="202"/>
      <c r="G64" s="202"/>
      <c r="H64" s="202"/>
      <c r="I64" s="202"/>
      <c r="J64" s="202"/>
      <c r="K64" s="6"/>
    </row>
    <row r="65" spans="1:12" ht="18.75" customHeight="1" x14ac:dyDescent="0.25">
      <c r="A65" s="27"/>
      <c r="B65" s="121" t="s">
        <v>69</v>
      </c>
      <c r="C65" s="121"/>
      <c r="D65" s="121"/>
      <c r="E65" s="121"/>
      <c r="F65" s="121" t="s">
        <v>25</v>
      </c>
      <c r="G65" s="121"/>
      <c r="H65" s="121"/>
      <c r="I65" s="121" t="s">
        <v>26</v>
      </c>
      <c r="J65" s="121"/>
    </row>
    <row r="66" spans="1:12" ht="15" customHeight="1" x14ac:dyDescent="0.25">
      <c r="A66" s="27"/>
      <c r="B66" s="145" t="s">
        <v>27</v>
      </c>
      <c r="C66" s="145"/>
      <c r="D66" s="145"/>
      <c r="E66" s="145"/>
      <c r="F66" s="146">
        <v>4</v>
      </c>
      <c r="G66" s="146"/>
      <c r="H66" s="146"/>
      <c r="I66" s="146">
        <v>140</v>
      </c>
      <c r="J66" s="146"/>
    </row>
    <row r="67" spans="1:12" ht="16.5" customHeight="1" x14ac:dyDescent="0.25">
      <c r="A67" s="27"/>
      <c r="B67" s="145" t="s">
        <v>44</v>
      </c>
      <c r="C67" s="145"/>
      <c r="D67" s="145"/>
      <c r="E67" s="145"/>
      <c r="F67" s="146">
        <v>4</v>
      </c>
      <c r="G67" s="146"/>
      <c r="H67" s="146"/>
      <c r="I67" s="146">
        <v>140</v>
      </c>
      <c r="J67" s="146"/>
    </row>
    <row r="68" spans="1:12" s="3" customFormat="1" ht="16.5" customHeight="1" x14ac:dyDescent="0.25">
      <c r="A68" s="27"/>
      <c r="B68" s="149" t="s">
        <v>28</v>
      </c>
      <c r="C68" s="149"/>
      <c r="D68" s="149"/>
      <c r="E68" s="149"/>
      <c r="F68" s="121">
        <f>SUM(F66:F67)</f>
        <v>8</v>
      </c>
      <c r="G68" s="121"/>
      <c r="H68" s="121"/>
      <c r="I68" s="121">
        <f>SUM(I66:I67)</f>
        <v>280</v>
      </c>
      <c r="J68" s="121"/>
      <c r="L68"/>
    </row>
    <row r="69" spans="1:12" s="3" customFormat="1" ht="12" customHeight="1" x14ac:dyDescent="0.25">
      <c r="A69" s="27"/>
      <c r="B69" s="28"/>
      <c r="C69" s="28"/>
      <c r="D69" s="28"/>
      <c r="E69" s="28"/>
      <c r="F69" s="29"/>
      <c r="G69" s="29"/>
      <c r="H69" s="29"/>
      <c r="I69" s="29"/>
      <c r="J69" s="29"/>
      <c r="L69"/>
    </row>
    <row r="70" spans="1:12" s="3" customFormat="1" ht="13.8" x14ac:dyDescent="0.25">
      <c r="A70" s="147" t="s">
        <v>60</v>
      </c>
      <c r="B70" s="147"/>
      <c r="C70" s="147"/>
      <c r="D70" s="147"/>
      <c r="E70" s="147"/>
      <c r="F70" s="147"/>
      <c r="G70" s="147"/>
      <c r="H70" s="147"/>
      <c r="I70" s="147"/>
      <c r="J70" s="147"/>
      <c r="L70"/>
    </row>
    <row r="71" spans="1:12" s="3" customFormat="1" ht="13.8" x14ac:dyDescent="0.25">
      <c r="A71" s="147" t="s">
        <v>70</v>
      </c>
      <c r="B71" s="147"/>
      <c r="C71" s="147"/>
      <c r="D71" s="147"/>
      <c r="E71" s="147"/>
      <c r="F71" s="147"/>
      <c r="G71" s="147"/>
      <c r="H71" s="147"/>
      <c r="I71" s="147"/>
      <c r="J71" s="147"/>
      <c r="L71"/>
    </row>
    <row r="72" spans="1:12" s="3" customFormat="1" ht="13.8" x14ac:dyDescent="0.25">
      <c r="A72" s="55"/>
      <c r="B72" s="55"/>
      <c r="C72" s="55"/>
      <c r="D72" s="55"/>
      <c r="E72" s="55"/>
      <c r="F72" s="55"/>
      <c r="G72" s="55"/>
      <c r="H72" s="55"/>
      <c r="I72" s="55"/>
      <c r="J72" s="55"/>
      <c r="L72"/>
    </row>
    <row r="73" spans="1:12" s="3" customFormat="1" x14ac:dyDescent="0.25">
      <c r="A73" s="4"/>
      <c r="B73" s="105" t="s">
        <v>71</v>
      </c>
      <c r="C73" s="105"/>
      <c r="D73" s="105"/>
      <c r="E73" s="105"/>
      <c r="F73" s="105"/>
      <c r="G73" s="105"/>
      <c r="H73" s="105"/>
      <c r="I73" s="105"/>
      <c r="J73" s="105"/>
      <c r="L73"/>
    </row>
  </sheetData>
  <mergeCells count="105">
    <mergeCell ref="G63:H63"/>
    <mergeCell ref="A56:B56"/>
    <mergeCell ref="G56:H56"/>
    <mergeCell ref="J57:J58"/>
    <mergeCell ref="I57:I58"/>
    <mergeCell ref="A57:B58"/>
    <mergeCell ref="G59:H59"/>
    <mergeCell ref="G61:H61"/>
    <mergeCell ref="A62:B63"/>
    <mergeCell ref="C62:C63"/>
    <mergeCell ref="D62:D63"/>
    <mergeCell ref="E62:E63"/>
    <mergeCell ref="F62:F63"/>
    <mergeCell ref="A55:B55"/>
    <mergeCell ref="C57:C58"/>
    <mergeCell ref="D57:D58"/>
    <mergeCell ref="E57:E58"/>
    <mergeCell ref="F57:F58"/>
    <mergeCell ref="G58:H58"/>
    <mergeCell ref="A71:J71"/>
    <mergeCell ref="B73:J73"/>
    <mergeCell ref="B66:E66"/>
    <mergeCell ref="F66:H66"/>
    <mergeCell ref="I66:J66"/>
    <mergeCell ref="B67:E67"/>
    <mergeCell ref="F67:H67"/>
    <mergeCell ref="I67:J67"/>
    <mergeCell ref="A64:J64"/>
    <mergeCell ref="B65:E65"/>
    <mergeCell ref="F65:H65"/>
    <mergeCell ref="I65:J65"/>
    <mergeCell ref="B68:E68"/>
    <mergeCell ref="F68:H68"/>
    <mergeCell ref="I68:J68"/>
    <mergeCell ref="A70:J70"/>
    <mergeCell ref="I62:I63"/>
    <mergeCell ref="J62:J63"/>
    <mergeCell ref="J51:J52"/>
    <mergeCell ref="G52:H52"/>
    <mergeCell ref="A53:B54"/>
    <mergeCell ref="C53:C54"/>
    <mergeCell ref="D53:D54"/>
    <mergeCell ref="E53:E54"/>
    <mergeCell ref="F53:F54"/>
    <mergeCell ref="I53:I54"/>
    <mergeCell ref="J53:J54"/>
    <mergeCell ref="G54:H54"/>
    <mergeCell ref="A51:B52"/>
    <mergeCell ref="C51:C52"/>
    <mergeCell ref="D51:D52"/>
    <mergeCell ref="E51:E52"/>
    <mergeCell ref="F51:F52"/>
    <mergeCell ref="I51:I52"/>
    <mergeCell ref="A43:J43"/>
    <mergeCell ref="A49:B50"/>
    <mergeCell ref="C49:C50"/>
    <mergeCell ref="D49:D50"/>
    <mergeCell ref="E49:E50"/>
    <mergeCell ref="F49:F50"/>
    <mergeCell ref="I49:I50"/>
    <mergeCell ref="J49:J50"/>
    <mergeCell ref="G50:H50"/>
    <mergeCell ref="A34:J34"/>
    <mergeCell ref="A41:B42"/>
    <mergeCell ref="C41:C42"/>
    <mergeCell ref="D41:D42"/>
    <mergeCell ref="E41:E42"/>
    <mergeCell ref="F41:F42"/>
    <mergeCell ref="I41:I42"/>
    <mergeCell ref="J41:J42"/>
    <mergeCell ref="G42:H42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  <mergeCell ref="A10:J10"/>
    <mergeCell ref="A27:B28"/>
    <mergeCell ref="C27:C28"/>
    <mergeCell ref="D27:D28"/>
    <mergeCell ref="E27:E28"/>
    <mergeCell ref="F27:F28"/>
    <mergeCell ref="I27:I28"/>
    <mergeCell ref="J27:J28"/>
    <mergeCell ref="G28:H28"/>
    <mergeCell ref="A1:J1"/>
    <mergeCell ref="A2:J2"/>
    <mergeCell ref="A3:J3"/>
    <mergeCell ref="A4:J4"/>
    <mergeCell ref="A5:J5"/>
    <mergeCell ref="A6:J6"/>
    <mergeCell ref="A7:A9"/>
    <mergeCell ref="B7:B9"/>
    <mergeCell ref="C7:H7"/>
    <mergeCell ref="I7:J8"/>
    <mergeCell ref="C8:C9"/>
    <mergeCell ref="D8:D9"/>
    <mergeCell ref="E8:E9"/>
    <mergeCell ref="F8:F9"/>
    <mergeCell ref="G8:H8"/>
  </mergeCells>
  <printOptions horizontalCentered="1"/>
  <pageMargins left="0.23622047244094491" right="0.23622047244094491" top="0.35433070866141736" bottom="0.35433070866141736" header="0" footer="0"/>
  <pageSetup paperSize="9" scale="67" orientation="portrait" r:id="rId1"/>
  <ignoredErrors>
    <ignoredError sqref="G51 G53 G62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73"/>
  <sheetViews>
    <sheetView tabSelected="1" zoomScaleNormal="100" workbookViewId="0">
      <selection activeCell="F59" sqref="F59"/>
    </sheetView>
  </sheetViews>
  <sheetFormatPr defaultRowHeight="13.2" x14ac:dyDescent="0.25"/>
  <cols>
    <col min="1" max="1" width="4.6640625" style="4" customWidth="1"/>
    <col min="2" max="2" width="73.44140625" style="4" customWidth="1"/>
    <col min="3" max="3" width="7.88671875" style="4" customWidth="1"/>
    <col min="4" max="4" width="6.6640625" style="4" customWidth="1"/>
    <col min="5" max="5" width="6.5546875" style="4" customWidth="1"/>
    <col min="6" max="6" width="7.33203125" style="4" customWidth="1"/>
    <col min="7" max="7" width="6.6640625" style="4" customWidth="1"/>
    <col min="8" max="8" width="7" style="4" customWidth="1"/>
    <col min="9" max="9" width="12.44140625" style="4" customWidth="1"/>
    <col min="10" max="10" width="11.109375" style="4" customWidth="1"/>
    <col min="11" max="11" width="9.109375" style="3"/>
  </cols>
  <sheetData>
    <row r="1" spans="1:12" ht="17.399999999999999" x14ac:dyDescent="0.25">
      <c r="A1" s="107" t="s">
        <v>77</v>
      </c>
      <c r="B1" s="107"/>
      <c r="C1" s="107"/>
      <c r="D1" s="107"/>
      <c r="E1" s="107"/>
      <c r="F1" s="107"/>
      <c r="G1" s="107"/>
      <c r="H1" s="107"/>
      <c r="I1" s="107"/>
      <c r="J1" s="107"/>
      <c r="K1" s="70"/>
      <c r="L1" s="70"/>
    </row>
    <row r="2" spans="1:12" ht="13.8" x14ac:dyDescent="0.25">
      <c r="A2" s="108" t="s">
        <v>48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2" ht="13.8" x14ac:dyDescent="0.25">
      <c r="A3" s="108" t="s">
        <v>78</v>
      </c>
      <c r="B3" s="108"/>
      <c r="C3" s="108"/>
      <c r="D3" s="108"/>
      <c r="E3" s="108"/>
      <c r="F3" s="108"/>
      <c r="G3" s="108"/>
      <c r="H3" s="108"/>
      <c r="I3" s="108"/>
      <c r="J3" s="108"/>
    </row>
    <row r="4" spans="1:12" ht="13.8" x14ac:dyDescent="0.25">
      <c r="A4" s="108" t="s">
        <v>51</v>
      </c>
      <c r="B4" s="108"/>
      <c r="C4" s="108"/>
      <c r="D4" s="108"/>
      <c r="E4" s="108"/>
      <c r="F4" s="108"/>
      <c r="G4" s="108"/>
      <c r="H4" s="108"/>
      <c r="I4" s="108"/>
      <c r="J4" s="108"/>
    </row>
    <row r="5" spans="1:12" ht="13.8" x14ac:dyDescent="0.25">
      <c r="A5" s="109" t="s">
        <v>89</v>
      </c>
      <c r="B5" s="109"/>
      <c r="C5" s="109"/>
      <c r="D5" s="109"/>
      <c r="E5" s="109"/>
      <c r="F5" s="109"/>
      <c r="G5" s="109"/>
      <c r="H5" s="109"/>
      <c r="I5" s="109"/>
      <c r="J5" s="109"/>
    </row>
    <row r="6" spans="1:12" ht="13.8" x14ac:dyDescent="0.25">
      <c r="A6" s="106" t="s">
        <v>50</v>
      </c>
      <c r="B6" s="106"/>
      <c r="C6" s="106"/>
      <c r="D6" s="106"/>
      <c r="E6" s="106"/>
      <c r="F6" s="106"/>
      <c r="G6" s="106"/>
      <c r="H6" s="106"/>
      <c r="I6" s="106"/>
      <c r="J6" s="106"/>
    </row>
    <row r="7" spans="1:12" ht="12" customHeight="1" x14ac:dyDescent="0.25">
      <c r="A7" s="157" t="s">
        <v>31</v>
      </c>
      <c r="B7" s="157" t="s">
        <v>1</v>
      </c>
      <c r="C7" s="160" t="s">
        <v>2</v>
      </c>
      <c r="D7" s="161"/>
      <c r="E7" s="161"/>
      <c r="F7" s="161"/>
      <c r="G7" s="161"/>
      <c r="H7" s="162"/>
      <c r="I7" s="163" t="s">
        <v>49</v>
      </c>
      <c r="J7" s="164"/>
    </row>
    <row r="8" spans="1:12" ht="15" customHeight="1" x14ac:dyDescent="0.25">
      <c r="A8" s="158"/>
      <c r="B8" s="158"/>
      <c r="C8" s="169" t="s">
        <v>3</v>
      </c>
      <c r="D8" s="167" t="s">
        <v>4</v>
      </c>
      <c r="E8" s="167" t="s">
        <v>5</v>
      </c>
      <c r="F8" s="167" t="s">
        <v>21</v>
      </c>
      <c r="G8" s="171" t="s">
        <v>52</v>
      </c>
      <c r="H8" s="172"/>
      <c r="I8" s="165"/>
      <c r="J8" s="166"/>
    </row>
    <row r="9" spans="1:12" ht="46.2" customHeight="1" x14ac:dyDescent="0.25">
      <c r="A9" s="159"/>
      <c r="B9" s="159"/>
      <c r="C9" s="170"/>
      <c r="D9" s="168"/>
      <c r="E9" s="213"/>
      <c r="F9" s="213"/>
      <c r="G9" s="71" t="s">
        <v>3</v>
      </c>
      <c r="H9" s="71" t="s">
        <v>4</v>
      </c>
      <c r="I9" s="9" t="s">
        <v>36</v>
      </c>
      <c r="J9" s="9" t="s">
        <v>35</v>
      </c>
    </row>
    <row r="10" spans="1:12" ht="13.8" x14ac:dyDescent="0.25">
      <c r="A10" s="173" t="s">
        <v>20</v>
      </c>
      <c r="B10" s="174"/>
      <c r="C10" s="174"/>
      <c r="D10" s="174"/>
      <c r="E10" s="174"/>
      <c r="F10" s="174"/>
      <c r="G10" s="174"/>
      <c r="H10" s="174"/>
      <c r="I10" s="174"/>
      <c r="J10" s="174"/>
    </row>
    <row r="11" spans="1:12" ht="13.8" x14ac:dyDescent="0.25">
      <c r="A11" s="10">
        <v>1</v>
      </c>
      <c r="B11" s="11" t="s">
        <v>6</v>
      </c>
      <c r="C11" s="30">
        <v>3</v>
      </c>
      <c r="D11" s="12">
        <v>3</v>
      </c>
      <c r="E11" s="12">
        <v>3</v>
      </c>
      <c r="F11" s="12">
        <v>3</v>
      </c>
      <c r="G11" s="12">
        <v>4</v>
      </c>
      <c r="H11" s="12">
        <v>4</v>
      </c>
      <c r="I11" s="76">
        <f>SUM(C11:F11)+ SUM(G11:H11)/2</f>
        <v>16</v>
      </c>
      <c r="J11" s="76">
        <f>I11*30</f>
        <v>480</v>
      </c>
    </row>
    <row r="12" spans="1:12" ht="13.8" x14ac:dyDescent="0.25">
      <c r="A12" s="13">
        <v>2</v>
      </c>
      <c r="B12" s="14" t="s">
        <v>42</v>
      </c>
      <c r="C12" s="31">
        <v>2</v>
      </c>
      <c r="D12" s="15">
        <v>2</v>
      </c>
      <c r="E12" s="15">
        <v>2</v>
      </c>
      <c r="F12" s="15">
        <v>3</v>
      </c>
      <c r="G12" s="15">
        <v>3</v>
      </c>
      <c r="H12" s="15">
        <v>3</v>
      </c>
      <c r="I12" s="76">
        <f t="shared" ref="I12:I26" si="0">SUM(C12:F12)+ SUM(G12:H12)/2</f>
        <v>12</v>
      </c>
      <c r="J12" s="66">
        <f t="shared" ref="J12:J26" si="1">I12*30</f>
        <v>360</v>
      </c>
    </row>
    <row r="13" spans="1:12" ht="13.8" x14ac:dyDescent="0.25">
      <c r="A13" s="13">
        <v>3</v>
      </c>
      <c r="B13" s="14" t="s">
        <v>43</v>
      </c>
      <c r="C13" s="31">
        <v>2</v>
      </c>
      <c r="D13" s="15">
        <v>2</v>
      </c>
      <c r="E13" s="15">
        <v>2</v>
      </c>
      <c r="F13" s="15">
        <v>1</v>
      </c>
      <c r="G13" s="15">
        <v>1</v>
      </c>
      <c r="H13" s="15">
        <v>1</v>
      </c>
      <c r="I13" s="76">
        <f t="shared" si="0"/>
        <v>8</v>
      </c>
      <c r="J13" s="66">
        <f t="shared" si="1"/>
        <v>240</v>
      </c>
    </row>
    <row r="14" spans="1:12" ht="13.8" x14ac:dyDescent="0.25">
      <c r="A14" s="13">
        <v>4</v>
      </c>
      <c r="B14" s="14" t="s">
        <v>105</v>
      </c>
      <c r="C14" s="31">
        <v>1</v>
      </c>
      <c r="D14" s="15"/>
      <c r="E14" s="15"/>
      <c r="F14" s="15"/>
      <c r="G14" s="15"/>
      <c r="H14" s="15"/>
      <c r="I14" s="76">
        <f t="shared" si="0"/>
        <v>1</v>
      </c>
      <c r="J14" s="66">
        <f t="shared" si="1"/>
        <v>30</v>
      </c>
    </row>
    <row r="15" spans="1:12" ht="13.8" x14ac:dyDescent="0.25">
      <c r="A15" s="13">
        <v>5</v>
      </c>
      <c r="B15" s="14" t="s">
        <v>7</v>
      </c>
      <c r="C15" s="31">
        <v>2</v>
      </c>
      <c r="D15" s="15">
        <v>2</v>
      </c>
      <c r="E15" s="15">
        <v>1</v>
      </c>
      <c r="F15" s="15">
        <v>1</v>
      </c>
      <c r="G15" s="15">
        <v>2</v>
      </c>
      <c r="H15" s="15"/>
      <c r="I15" s="76">
        <f t="shared" si="0"/>
        <v>7</v>
      </c>
      <c r="J15" s="66">
        <f t="shared" si="1"/>
        <v>210</v>
      </c>
    </row>
    <row r="16" spans="1:12" ht="13.8" x14ac:dyDescent="0.25">
      <c r="A16" s="13">
        <v>6</v>
      </c>
      <c r="B16" s="14" t="s">
        <v>79</v>
      </c>
      <c r="C16" s="31">
        <v>1</v>
      </c>
      <c r="D16" s="15">
        <v>1</v>
      </c>
      <c r="E16" s="15">
        <v>1</v>
      </c>
      <c r="F16" s="15"/>
      <c r="G16" s="15"/>
      <c r="H16" s="15"/>
      <c r="I16" s="76">
        <f t="shared" si="0"/>
        <v>3</v>
      </c>
      <c r="J16" s="66">
        <f t="shared" si="1"/>
        <v>90</v>
      </c>
    </row>
    <row r="17" spans="1:10" ht="13.8" x14ac:dyDescent="0.25">
      <c r="A17" s="13">
        <v>7</v>
      </c>
      <c r="B17" s="14" t="s">
        <v>9</v>
      </c>
      <c r="C17" s="31"/>
      <c r="D17" s="15">
        <v>1</v>
      </c>
      <c r="E17" s="15">
        <v>1</v>
      </c>
      <c r="F17" s="15"/>
      <c r="G17" s="15"/>
      <c r="H17" s="15"/>
      <c r="I17" s="76">
        <f t="shared" si="0"/>
        <v>2</v>
      </c>
      <c r="J17" s="66">
        <f t="shared" si="1"/>
        <v>60</v>
      </c>
    </row>
    <row r="18" spans="1:10" ht="13.8" x14ac:dyDescent="0.25">
      <c r="A18" s="13">
        <v>8</v>
      </c>
      <c r="B18" s="14" t="s">
        <v>10</v>
      </c>
      <c r="C18" s="31">
        <v>1</v>
      </c>
      <c r="D18" s="15">
        <v>1</v>
      </c>
      <c r="E18" s="15">
        <v>1</v>
      </c>
      <c r="F18" s="15">
        <v>1</v>
      </c>
      <c r="G18" s="15"/>
      <c r="H18" s="15"/>
      <c r="I18" s="76">
        <f t="shared" si="0"/>
        <v>4</v>
      </c>
      <c r="J18" s="66">
        <f t="shared" si="1"/>
        <v>120</v>
      </c>
    </row>
    <row r="19" spans="1:10" ht="13.8" x14ac:dyDescent="0.25">
      <c r="A19" s="13">
        <v>9</v>
      </c>
      <c r="B19" s="14" t="s">
        <v>11</v>
      </c>
      <c r="C19" s="31">
        <v>1</v>
      </c>
      <c r="D19" s="15">
        <v>1</v>
      </c>
      <c r="E19" s="15">
        <v>1</v>
      </c>
      <c r="F19" s="15">
        <v>1</v>
      </c>
      <c r="G19" s="15"/>
      <c r="H19" s="15"/>
      <c r="I19" s="76">
        <f t="shared" si="0"/>
        <v>4</v>
      </c>
      <c r="J19" s="66">
        <f t="shared" si="1"/>
        <v>120</v>
      </c>
    </row>
    <row r="20" spans="1:10" ht="13.8" x14ac:dyDescent="0.25">
      <c r="A20" s="13">
        <v>10</v>
      </c>
      <c r="B20" s="14" t="s">
        <v>12</v>
      </c>
      <c r="C20" s="31">
        <v>1</v>
      </c>
      <c r="D20" s="15">
        <v>1</v>
      </c>
      <c r="E20" s="15">
        <v>1</v>
      </c>
      <c r="F20" s="15">
        <v>1</v>
      </c>
      <c r="G20" s="15"/>
      <c r="H20" s="15"/>
      <c r="I20" s="76">
        <f t="shared" si="0"/>
        <v>4</v>
      </c>
      <c r="J20" s="66">
        <f t="shared" si="1"/>
        <v>120</v>
      </c>
    </row>
    <row r="21" spans="1:10" ht="13.8" x14ac:dyDescent="0.25">
      <c r="A21" s="13">
        <v>11</v>
      </c>
      <c r="B21" s="14" t="s">
        <v>13</v>
      </c>
      <c r="C21" s="31">
        <v>1</v>
      </c>
      <c r="D21" s="15">
        <v>1</v>
      </c>
      <c r="E21" s="15">
        <v>1</v>
      </c>
      <c r="F21" s="15">
        <v>1</v>
      </c>
      <c r="G21" s="15"/>
      <c r="H21" s="15"/>
      <c r="I21" s="76">
        <f t="shared" si="0"/>
        <v>4</v>
      </c>
      <c r="J21" s="66">
        <f t="shared" si="1"/>
        <v>120</v>
      </c>
    </row>
    <row r="22" spans="1:10" ht="13.8" x14ac:dyDescent="0.25">
      <c r="A22" s="13">
        <v>12</v>
      </c>
      <c r="B22" s="14" t="s">
        <v>14</v>
      </c>
      <c r="C22" s="31">
        <v>2</v>
      </c>
      <c r="D22" s="15">
        <v>2</v>
      </c>
      <c r="E22" s="15">
        <v>3</v>
      </c>
      <c r="F22" s="15">
        <v>3</v>
      </c>
      <c r="G22" s="15">
        <v>4</v>
      </c>
      <c r="H22" s="15">
        <v>4</v>
      </c>
      <c r="I22" s="76">
        <f t="shared" si="0"/>
        <v>14</v>
      </c>
      <c r="J22" s="66">
        <f t="shared" si="1"/>
        <v>420</v>
      </c>
    </row>
    <row r="23" spans="1:10" ht="13.8" x14ac:dyDescent="0.25">
      <c r="A23" s="13">
        <v>13</v>
      </c>
      <c r="B23" s="14" t="s">
        <v>15</v>
      </c>
      <c r="C23" s="31">
        <v>1</v>
      </c>
      <c r="D23" s="15">
        <v>1</v>
      </c>
      <c r="E23" s="15">
        <v>1</v>
      </c>
      <c r="F23" s="15"/>
      <c r="G23" s="15"/>
      <c r="H23" s="15"/>
      <c r="I23" s="76">
        <f t="shared" si="0"/>
        <v>3</v>
      </c>
      <c r="J23" s="66">
        <f t="shared" si="1"/>
        <v>90</v>
      </c>
    </row>
    <row r="24" spans="1:10" ht="13.8" x14ac:dyDescent="0.25">
      <c r="A24" s="13">
        <v>14</v>
      </c>
      <c r="B24" s="14" t="s">
        <v>16</v>
      </c>
      <c r="C24" s="31">
        <v>3</v>
      </c>
      <c r="D24" s="15">
        <v>3</v>
      </c>
      <c r="E24" s="15">
        <v>3</v>
      </c>
      <c r="F24" s="15">
        <v>3</v>
      </c>
      <c r="G24" s="15">
        <v>3</v>
      </c>
      <c r="H24" s="15">
        <v>3</v>
      </c>
      <c r="I24" s="76">
        <f t="shared" si="0"/>
        <v>15</v>
      </c>
      <c r="J24" s="66">
        <f t="shared" si="1"/>
        <v>450</v>
      </c>
    </row>
    <row r="25" spans="1:10" ht="13.8" x14ac:dyDescent="0.25">
      <c r="A25" s="13">
        <v>15</v>
      </c>
      <c r="B25" s="14" t="s">
        <v>17</v>
      </c>
      <c r="C25" s="31">
        <v>1</v>
      </c>
      <c r="D25" s="15"/>
      <c r="E25" s="15"/>
      <c r="F25" s="15"/>
      <c r="G25" s="15"/>
      <c r="H25" s="15"/>
      <c r="I25" s="76">
        <f t="shared" si="0"/>
        <v>1</v>
      </c>
      <c r="J25" s="66">
        <f t="shared" si="1"/>
        <v>30</v>
      </c>
    </row>
    <row r="26" spans="1:10" ht="13.8" x14ac:dyDescent="0.25">
      <c r="A26" s="13">
        <v>16</v>
      </c>
      <c r="B26" s="14" t="s">
        <v>30</v>
      </c>
      <c r="C26" s="31">
        <v>1</v>
      </c>
      <c r="D26" s="15">
        <v>1</v>
      </c>
      <c r="E26" s="15">
        <v>1</v>
      </c>
      <c r="F26" s="15">
        <v>1</v>
      </c>
      <c r="G26" s="15">
        <v>1</v>
      </c>
      <c r="H26" s="15">
        <v>1</v>
      </c>
      <c r="I26" s="76">
        <f t="shared" si="0"/>
        <v>5</v>
      </c>
      <c r="J26" s="66">
        <f t="shared" si="1"/>
        <v>150</v>
      </c>
    </row>
    <row r="27" spans="1:10" ht="13.2" customHeight="1" x14ac:dyDescent="0.25">
      <c r="A27" s="117" t="s">
        <v>23</v>
      </c>
      <c r="B27" s="175"/>
      <c r="C27" s="179">
        <f>SUM(C11:C26)</f>
        <v>23</v>
      </c>
      <c r="D27" s="177">
        <f t="shared" ref="D27:I27" si="2">SUM(D11:D26)</f>
        <v>22</v>
      </c>
      <c r="E27" s="177">
        <f t="shared" si="2"/>
        <v>22</v>
      </c>
      <c r="F27" s="177">
        <f t="shared" si="2"/>
        <v>19</v>
      </c>
      <c r="G27" s="74">
        <f t="shared" si="2"/>
        <v>18</v>
      </c>
      <c r="H27" s="74">
        <f t="shared" si="2"/>
        <v>16</v>
      </c>
      <c r="I27" s="121">
        <f t="shared" si="2"/>
        <v>103</v>
      </c>
      <c r="J27" s="121">
        <f>SUM(J11:J26)</f>
        <v>3090</v>
      </c>
    </row>
    <row r="28" spans="1:10" ht="13.8" x14ac:dyDescent="0.25">
      <c r="A28" s="119"/>
      <c r="B28" s="176"/>
      <c r="C28" s="180"/>
      <c r="D28" s="178"/>
      <c r="E28" s="190"/>
      <c r="F28" s="190"/>
      <c r="G28" s="181">
        <f>(G27+H27)/2</f>
        <v>17</v>
      </c>
      <c r="H28" s="181"/>
      <c r="I28" s="121"/>
      <c r="J28" s="121"/>
    </row>
    <row r="29" spans="1:10" ht="13.8" x14ac:dyDescent="0.25">
      <c r="A29" s="173" t="s">
        <v>54</v>
      </c>
      <c r="B29" s="174"/>
      <c r="C29" s="174"/>
      <c r="D29" s="174"/>
      <c r="E29" s="174"/>
      <c r="F29" s="174"/>
      <c r="G29" s="174"/>
      <c r="H29" s="174"/>
      <c r="I29" s="174"/>
      <c r="J29" s="174"/>
    </row>
    <row r="30" spans="1:10" ht="30" customHeight="1" x14ac:dyDescent="0.25">
      <c r="A30" s="184">
        <v>1</v>
      </c>
      <c r="B30" s="98" t="s">
        <v>101</v>
      </c>
      <c r="C30" s="43"/>
      <c r="D30" s="83"/>
      <c r="E30" s="85">
        <v>1</v>
      </c>
      <c r="F30" s="85">
        <v>1</v>
      </c>
      <c r="G30" s="83"/>
      <c r="H30" s="83"/>
      <c r="I30" s="84">
        <f t="shared" ref="I30:I31" si="3">SUM(C30:F30)+ SUM(G30:H30)/2</f>
        <v>2</v>
      </c>
      <c r="J30" s="83">
        <f>I30*30</f>
        <v>60</v>
      </c>
    </row>
    <row r="31" spans="1:10" ht="18" customHeight="1" x14ac:dyDescent="0.25">
      <c r="A31" s="184"/>
      <c r="B31" s="99" t="s">
        <v>14</v>
      </c>
      <c r="C31" s="48">
        <v>1</v>
      </c>
      <c r="D31" s="15">
        <v>1</v>
      </c>
      <c r="E31" s="15">
        <v>1</v>
      </c>
      <c r="F31" s="15">
        <v>1</v>
      </c>
      <c r="G31" s="15">
        <v>2</v>
      </c>
      <c r="H31" s="15">
        <v>2</v>
      </c>
      <c r="I31" s="84">
        <f t="shared" si="3"/>
        <v>6</v>
      </c>
      <c r="J31" s="66">
        <f>I31*30</f>
        <v>180</v>
      </c>
    </row>
    <row r="32" spans="1:10" ht="13.8" x14ac:dyDescent="0.25">
      <c r="A32" s="126" t="s">
        <v>103</v>
      </c>
      <c r="B32" s="127"/>
      <c r="C32" s="179">
        <f>SUM(C30:C31)</f>
        <v>1</v>
      </c>
      <c r="D32" s="177">
        <f t="shared" ref="D32:F32" si="4">SUM(D30:D31)</f>
        <v>1</v>
      </c>
      <c r="E32" s="177">
        <f t="shared" si="4"/>
        <v>2</v>
      </c>
      <c r="F32" s="177">
        <f t="shared" si="4"/>
        <v>2</v>
      </c>
      <c r="G32" s="74">
        <f>SUM(G30:G31)</f>
        <v>2</v>
      </c>
      <c r="H32" s="87">
        <f>SUM(H30:H31)</f>
        <v>2</v>
      </c>
      <c r="I32" s="182">
        <f>SUM(I30:I31)</f>
        <v>8</v>
      </c>
      <c r="J32" s="143">
        <f t="shared" ref="J32" si="5">I32*30</f>
        <v>240</v>
      </c>
    </row>
    <row r="33" spans="1:10" ht="13.8" x14ac:dyDescent="0.25">
      <c r="A33" s="128"/>
      <c r="B33" s="129"/>
      <c r="C33" s="180"/>
      <c r="D33" s="178"/>
      <c r="E33" s="178"/>
      <c r="F33" s="178"/>
      <c r="G33" s="181">
        <f>(G32+H32)/2</f>
        <v>2</v>
      </c>
      <c r="H33" s="181"/>
      <c r="I33" s="183"/>
      <c r="J33" s="144"/>
    </row>
    <row r="34" spans="1:10" ht="13.8" x14ac:dyDescent="0.25">
      <c r="A34" s="141" t="s">
        <v>65</v>
      </c>
      <c r="B34" s="185"/>
      <c r="C34" s="185"/>
      <c r="D34" s="185"/>
      <c r="E34" s="185"/>
      <c r="F34" s="185"/>
      <c r="G34" s="185"/>
      <c r="H34" s="185"/>
      <c r="I34" s="185"/>
      <c r="J34" s="185"/>
    </row>
    <row r="35" spans="1:10" s="3" customFormat="1" ht="24.75" customHeight="1" x14ac:dyDescent="0.25">
      <c r="A35" s="20">
        <v>1</v>
      </c>
      <c r="B35" s="47" t="s">
        <v>86</v>
      </c>
      <c r="C35" s="32">
        <v>2</v>
      </c>
      <c r="D35" s="20">
        <v>3</v>
      </c>
      <c r="E35" s="20"/>
      <c r="F35" s="20"/>
      <c r="G35" s="67"/>
      <c r="H35" s="67"/>
      <c r="I35" s="76">
        <f t="shared" ref="I35:I40" si="6">SUM(C35:F35)+ SUM(G35:H35)/2</f>
        <v>5</v>
      </c>
      <c r="J35" s="66">
        <f>I35*30</f>
        <v>150</v>
      </c>
    </row>
    <row r="36" spans="1:10" s="3" customFormat="1" ht="13.8" x14ac:dyDescent="0.25">
      <c r="A36" s="20">
        <v>2</v>
      </c>
      <c r="B36" s="47" t="s">
        <v>87</v>
      </c>
      <c r="C36" s="32"/>
      <c r="D36" s="20">
        <v>1</v>
      </c>
      <c r="E36" s="20">
        <v>1</v>
      </c>
      <c r="F36" s="20"/>
      <c r="G36" s="67"/>
      <c r="H36" s="67"/>
      <c r="I36" s="76">
        <f t="shared" si="6"/>
        <v>2</v>
      </c>
      <c r="J36" s="66">
        <f t="shared" ref="J36:J40" si="7">I36*30</f>
        <v>60</v>
      </c>
    </row>
    <row r="37" spans="1:10" s="3" customFormat="1" ht="16.95" customHeight="1" x14ac:dyDescent="0.25">
      <c r="A37" s="20">
        <v>3</v>
      </c>
      <c r="B37" s="47" t="s">
        <v>88</v>
      </c>
      <c r="C37" s="32">
        <v>4</v>
      </c>
      <c r="D37" s="20">
        <v>3</v>
      </c>
      <c r="E37" s="20">
        <v>2</v>
      </c>
      <c r="F37" s="20"/>
      <c r="G37" s="67"/>
      <c r="H37" s="67"/>
      <c r="I37" s="76">
        <f t="shared" si="6"/>
        <v>9</v>
      </c>
      <c r="J37" s="66">
        <f t="shared" si="7"/>
        <v>270</v>
      </c>
    </row>
    <row r="38" spans="1:10" s="3" customFormat="1" ht="18.600000000000001" customHeight="1" x14ac:dyDescent="0.25">
      <c r="A38" s="20">
        <v>4</v>
      </c>
      <c r="B38" s="47" t="s">
        <v>94</v>
      </c>
      <c r="C38" s="32"/>
      <c r="D38" s="20">
        <v>4</v>
      </c>
      <c r="E38" s="20">
        <v>2</v>
      </c>
      <c r="F38" s="20"/>
      <c r="G38" s="67"/>
      <c r="H38" s="67"/>
      <c r="I38" s="76">
        <f t="shared" si="6"/>
        <v>6</v>
      </c>
      <c r="J38" s="66">
        <f t="shared" si="7"/>
        <v>180</v>
      </c>
    </row>
    <row r="39" spans="1:10" s="3" customFormat="1" ht="18.75" customHeight="1" x14ac:dyDescent="0.25">
      <c r="A39" s="20">
        <v>5</v>
      </c>
      <c r="B39" s="47" t="s">
        <v>40</v>
      </c>
      <c r="C39" s="32"/>
      <c r="D39" s="20"/>
      <c r="E39" s="20"/>
      <c r="F39" s="20">
        <v>3</v>
      </c>
      <c r="G39" s="67">
        <v>2</v>
      </c>
      <c r="H39" s="67"/>
      <c r="I39" s="76">
        <f t="shared" si="6"/>
        <v>4</v>
      </c>
      <c r="J39" s="66">
        <f t="shared" si="7"/>
        <v>120</v>
      </c>
    </row>
    <row r="40" spans="1:10" ht="20.25" customHeight="1" x14ac:dyDescent="0.25">
      <c r="A40" s="20">
        <v>6</v>
      </c>
      <c r="B40" s="47" t="s">
        <v>58</v>
      </c>
      <c r="C40" s="32"/>
      <c r="D40" s="20"/>
      <c r="E40" s="20">
        <v>1</v>
      </c>
      <c r="F40" s="20">
        <v>1</v>
      </c>
      <c r="G40" s="67"/>
      <c r="H40" s="67"/>
      <c r="I40" s="76">
        <f t="shared" si="6"/>
        <v>2</v>
      </c>
      <c r="J40" s="66">
        <f t="shared" si="7"/>
        <v>60</v>
      </c>
    </row>
    <row r="41" spans="1:10" ht="13.8" x14ac:dyDescent="0.25">
      <c r="A41" s="186" t="s">
        <v>18</v>
      </c>
      <c r="B41" s="187"/>
      <c r="C41" s="179">
        <f t="shared" ref="C41:G41" si="8">SUM(C35:C40)</f>
        <v>6</v>
      </c>
      <c r="D41" s="177">
        <f t="shared" si="8"/>
        <v>11</v>
      </c>
      <c r="E41" s="177">
        <f t="shared" si="8"/>
        <v>6</v>
      </c>
      <c r="F41" s="177">
        <f t="shared" si="8"/>
        <v>4</v>
      </c>
      <c r="G41" s="66">
        <f t="shared" si="8"/>
        <v>2</v>
      </c>
      <c r="H41" s="66"/>
      <c r="I41" s="143">
        <f>SUM(I35,I36,I37,I38,I39,I40,)</f>
        <v>28</v>
      </c>
      <c r="J41" s="143">
        <f>SUM(J35:J40)</f>
        <v>840</v>
      </c>
    </row>
    <row r="42" spans="1:10" ht="13.8" x14ac:dyDescent="0.25">
      <c r="A42" s="188"/>
      <c r="B42" s="189"/>
      <c r="C42" s="180"/>
      <c r="D42" s="178"/>
      <c r="E42" s="190"/>
      <c r="F42" s="190"/>
      <c r="G42" s="191">
        <f>(G41+H41)/2</f>
        <v>1</v>
      </c>
      <c r="H42" s="192"/>
      <c r="I42" s="190"/>
      <c r="J42" s="190"/>
    </row>
    <row r="43" spans="1:10" ht="13.8" x14ac:dyDescent="0.25">
      <c r="A43" s="131" t="s">
        <v>66</v>
      </c>
      <c r="B43" s="131"/>
      <c r="C43" s="131"/>
      <c r="D43" s="131"/>
      <c r="E43" s="131"/>
      <c r="F43" s="131"/>
      <c r="G43" s="131"/>
      <c r="H43" s="131"/>
      <c r="I43" s="131"/>
      <c r="J43" s="131"/>
    </row>
    <row r="44" spans="1:10" ht="13.8" x14ac:dyDescent="0.25">
      <c r="A44" s="67">
        <v>1</v>
      </c>
      <c r="B44" s="19" t="s">
        <v>85</v>
      </c>
      <c r="C44" s="33">
        <v>3</v>
      </c>
      <c r="D44" s="21"/>
      <c r="E44" s="20"/>
      <c r="F44" s="20"/>
      <c r="G44" s="67"/>
      <c r="H44" s="67"/>
      <c r="I44" s="76">
        <f t="shared" ref="I44:I48" si="9">SUM(C44:F44)+ SUM(G44:H44)/2</f>
        <v>3</v>
      </c>
      <c r="J44" s="66">
        <f>I44*30</f>
        <v>90</v>
      </c>
    </row>
    <row r="45" spans="1:10" ht="13.8" x14ac:dyDescent="0.25">
      <c r="A45" s="67">
        <v>2</v>
      </c>
      <c r="B45" s="19" t="s">
        <v>93</v>
      </c>
      <c r="C45" s="32">
        <v>2</v>
      </c>
      <c r="D45" s="20">
        <v>2</v>
      </c>
      <c r="E45" s="20">
        <v>2</v>
      </c>
      <c r="F45" s="20"/>
      <c r="G45" s="67"/>
      <c r="H45" s="67"/>
      <c r="I45" s="76">
        <f t="shared" si="9"/>
        <v>6</v>
      </c>
      <c r="J45" s="66">
        <f t="shared" ref="J45:J48" si="10">I45*30</f>
        <v>180</v>
      </c>
    </row>
    <row r="46" spans="1:10" ht="13.8" x14ac:dyDescent="0.25">
      <c r="A46" s="67">
        <v>3</v>
      </c>
      <c r="B46" s="19" t="s">
        <v>57</v>
      </c>
      <c r="C46" s="32"/>
      <c r="D46" s="20"/>
      <c r="E46" s="20"/>
      <c r="F46" s="20">
        <v>3</v>
      </c>
      <c r="G46" s="67">
        <v>6</v>
      </c>
      <c r="H46" s="67"/>
      <c r="I46" s="76">
        <f t="shared" si="9"/>
        <v>6</v>
      </c>
      <c r="J46" s="66">
        <f t="shared" si="10"/>
        <v>180</v>
      </c>
    </row>
    <row r="47" spans="1:10" ht="13.8" x14ac:dyDescent="0.25">
      <c r="A47" s="67">
        <v>4</v>
      </c>
      <c r="B47" s="19" t="s">
        <v>92</v>
      </c>
      <c r="C47" s="32"/>
      <c r="D47" s="20"/>
      <c r="E47" s="20">
        <v>2</v>
      </c>
      <c r="F47" s="20">
        <v>6</v>
      </c>
      <c r="G47" s="67">
        <v>6</v>
      </c>
      <c r="H47" s="67"/>
      <c r="I47" s="76">
        <f t="shared" si="9"/>
        <v>11</v>
      </c>
      <c r="J47" s="66">
        <f t="shared" si="10"/>
        <v>330</v>
      </c>
    </row>
    <row r="48" spans="1:10" ht="30.6" customHeight="1" x14ac:dyDescent="0.25">
      <c r="A48" s="67">
        <v>5</v>
      </c>
      <c r="B48" s="19" t="s">
        <v>99</v>
      </c>
      <c r="C48" s="32"/>
      <c r="D48" s="20"/>
      <c r="E48" s="20">
        <v>2</v>
      </c>
      <c r="F48" s="20"/>
      <c r="G48" s="67"/>
      <c r="H48" s="67"/>
      <c r="I48" s="76">
        <f t="shared" si="9"/>
        <v>2</v>
      </c>
      <c r="J48" s="66">
        <f t="shared" si="10"/>
        <v>60</v>
      </c>
    </row>
    <row r="49" spans="1:13" ht="13.8" x14ac:dyDescent="0.25">
      <c r="A49" s="126" t="s">
        <v>18</v>
      </c>
      <c r="B49" s="127"/>
      <c r="C49" s="179">
        <f>SUM(C44,C45,C46,C47,C48,)</f>
        <v>5</v>
      </c>
      <c r="D49" s="177">
        <f>SUM(D44,D45,D46,D47,D48,)</f>
        <v>2</v>
      </c>
      <c r="E49" s="177">
        <f>SUM(E44,E45,E46,E47,E48,)</f>
        <v>6</v>
      </c>
      <c r="F49" s="177">
        <f>SUM(F44,F45,F46,F47,F48,)</f>
        <v>9</v>
      </c>
      <c r="G49" s="74">
        <f>SUM(G44:G48)</f>
        <v>12</v>
      </c>
      <c r="H49" s="74"/>
      <c r="I49" s="143">
        <f>SUM(I44,I45,I46,I47,I48,)</f>
        <v>28</v>
      </c>
      <c r="J49" s="143">
        <f>I49*30</f>
        <v>840</v>
      </c>
    </row>
    <row r="50" spans="1:13" ht="12" customHeight="1" x14ac:dyDescent="0.25">
      <c r="A50" s="128"/>
      <c r="B50" s="129"/>
      <c r="C50" s="180"/>
      <c r="D50" s="178"/>
      <c r="E50" s="178"/>
      <c r="F50" s="178"/>
      <c r="G50" s="122">
        <f>(G49+H49)/2</f>
        <v>6</v>
      </c>
      <c r="H50" s="123"/>
      <c r="I50" s="144"/>
      <c r="J50" s="144"/>
    </row>
    <row r="51" spans="1:13" ht="12.75" customHeight="1" x14ac:dyDescent="0.25">
      <c r="A51" s="126" t="s">
        <v>24</v>
      </c>
      <c r="B51" s="127"/>
      <c r="C51" s="179">
        <f>SUM(C41,C49,)</f>
        <v>11</v>
      </c>
      <c r="D51" s="177">
        <f>SUM(D41,D49,)</f>
        <v>13</v>
      </c>
      <c r="E51" s="177">
        <f>SUM(E41,E49,)</f>
        <v>12</v>
      </c>
      <c r="F51" s="177">
        <f>SUM(F41,F49,)</f>
        <v>13</v>
      </c>
      <c r="G51" s="74">
        <f>SUM(G41,G49,)</f>
        <v>14</v>
      </c>
      <c r="H51" s="74"/>
      <c r="I51" s="143">
        <f>SUM(I41,I49,)</f>
        <v>56</v>
      </c>
      <c r="J51" s="143">
        <f>I51*30</f>
        <v>1680</v>
      </c>
    </row>
    <row r="52" spans="1:13" ht="12" customHeight="1" x14ac:dyDescent="0.25">
      <c r="A52" s="128"/>
      <c r="B52" s="129"/>
      <c r="C52" s="180"/>
      <c r="D52" s="178"/>
      <c r="E52" s="178"/>
      <c r="F52" s="178"/>
      <c r="G52" s="122">
        <f>(G51+H51)/2</f>
        <v>7</v>
      </c>
      <c r="H52" s="123"/>
      <c r="I52" s="144"/>
      <c r="J52" s="144"/>
    </row>
    <row r="53" spans="1:13" s="1" customFormat="1" ht="15" customHeight="1" x14ac:dyDescent="0.2">
      <c r="A53" s="133" t="s">
        <v>75</v>
      </c>
      <c r="B53" s="134"/>
      <c r="C53" s="179">
        <f t="shared" ref="C53:I53" si="11">SUM(C27,C32,C51,)</f>
        <v>35</v>
      </c>
      <c r="D53" s="177">
        <f t="shared" si="11"/>
        <v>36</v>
      </c>
      <c r="E53" s="177">
        <f t="shared" si="11"/>
        <v>36</v>
      </c>
      <c r="F53" s="177">
        <f t="shared" si="11"/>
        <v>34</v>
      </c>
      <c r="G53" s="74">
        <f t="shared" si="11"/>
        <v>34</v>
      </c>
      <c r="H53" s="74">
        <f t="shared" si="11"/>
        <v>18</v>
      </c>
      <c r="I53" s="143">
        <f t="shared" si="11"/>
        <v>167</v>
      </c>
      <c r="J53" s="143">
        <f>I53*30</f>
        <v>5010</v>
      </c>
      <c r="K53" s="5"/>
    </row>
    <row r="54" spans="1:13" s="1" customFormat="1" ht="13.8" x14ac:dyDescent="0.2">
      <c r="A54" s="135"/>
      <c r="B54" s="136"/>
      <c r="C54" s="180"/>
      <c r="D54" s="178"/>
      <c r="E54" s="178"/>
      <c r="F54" s="178"/>
      <c r="G54" s="122">
        <f>(G53+H53)/2</f>
        <v>26</v>
      </c>
      <c r="H54" s="123"/>
      <c r="I54" s="144"/>
      <c r="J54" s="144"/>
      <c r="K54" s="5"/>
    </row>
    <row r="55" spans="1:13" s="1" customFormat="1" ht="31.5" customHeight="1" x14ac:dyDescent="0.2">
      <c r="A55" s="141" t="s">
        <v>95</v>
      </c>
      <c r="B55" s="142"/>
      <c r="C55" s="73">
        <v>1</v>
      </c>
      <c r="D55" s="86">
        <v>1</v>
      </c>
      <c r="E55" s="72"/>
      <c r="F55" s="72"/>
      <c r="G55" s="68"/>
      <c r="H55" s="69"/>
      <c r="I55" s="76">
        <f t="shared" ref="I55:I56" si="12">SUM(C55:F55)+ SUM(G55:H55)/2</f>
        <v>2</v>
      </c>
      <c r="J55" s="66">
        <f t="shared" ref="J55:J56" si="13">I55*30</f>
        <v>60</v>
      </c>
      <c r="K55" s="5"/>
    </row>
    <row r="56" spans="1:13" s="1" customFormat="1" ht="31.5" customHeight="1" x14ac:dyDescent="0.2">
      <c r="A56" s="195" t="s">
        <v>96</v>
      </c>
      <c r="B56" s="196"/>
      <c r="C56" s="101">
        <f>SUM(C30,C55,)</f>
        <v>1</v>
      </c>
      <c r="D56" s="100">
        <f>SUM(D30,D55,)</f>
        <v>1</v>
      </c>
      <c r="E56" s="100">
        <f>SUM(E30,E55,)</f>
        <v>1</v>
      </c>
      <c r="F56" s="100">
        <f>SUM(F30,F55,)</f>
        <v>1</v>
      </c>
      <c r="G56" s="214"/>
      <c r="H56" s="215"/>
      <c r="I56" s="84">
        <f t="shared" si="12"/>
        <v>4</v>
      </c>
      <c r="J56" s="83">
        <f t="shared" si="13"/>
        <v>120</v>
      </c>
      <c r="K56" s="5"/>
    </row>
    <row r="57" spans="1:13" s="1" customFormat="1" ht="17.25" customHeight="1" x14ac:dyDescent="0.2">
      <c r="A57" s="117" t="s">
        <v>76</v>
      </c>
      <c r="B57" s="118"/>
      <c r="C57" s="179">
        <f>SUM(C53,C56,)</f>
        <v>36</v>
      </c>
      <c r="D57" s="177">
        <f t="shared" ref="D57:F57" si="14">SUM(D53,D56,)</f>
        <v>37</v>
      </c>
      <c r="E57" s="177">
        <f>SUM(E53,E56,)-1</f>
        <v>36</v>
      </c>
      <c r="F57" s="177">
        <f>SUM(F53,F56,)-1</f>
        <v>34</v>
      </c>
      <c r="G57" s="77">
        <f>SUM(G53,G56,)</f>
        <v>34</v>
      </c>
      <c r="H57" s="88">
        <f>SUM(H53,H56,)</f>
        <v>18</v>
      </c>
      <c r="I57" s="143">
        <f>SUM(I53,(I56-2),)</f>
        <v>169</v>
      </c>
      <c r="J57" s="143">
        <f>I57*30</f>
        <v>5070</v>
      </c>
      <c r="K57" s="5"/>
    </row>
    <row r="58" spans="1:13" s="1" customFormat="1" ht="15" customHeight="1" x14ac:dyDescent="0.2">
      <c r="A58" s="119"/>
      <c r="B58" s="120"/>
      <c r="C58" s="194"/>
      <c r="D58" s="193"/>
      <c r="E58" s="193"/>
      <c r="F58" s="193"/>
      <c r="G58" s="122">
        <f>(G57+H57)/2</f>
        <v>26</v>
      </c>
      <c r="H58" s="123"/>
      <c r="I58" s="144"/>
      <c r="J58" s="144"/>
      <c r="K58" s="5"/>
    </row>
    <row r="59" spans="1:13" ht="13.8" x14ac:dyDescent="0.25">
      <c r="A59" s="67">
        <v>1</v>
      </c>
      <c r="B59" s="19" t="s">
        <v>100</v>
      </c>
      <c r="C59" s="34" t="s">
        <v>67</v>
      </c>
      <c r="D59" s="22" t="s">
        <v>67</v>
      </c>
      <c r="E59" s="22" t="s">
        <v>67</v>
      </c>
      <c r="F59" s="22"/>
      <c r="G59" s="203"/>
      <c r="H59" s="204"/>
      <c r="I59" s="76">
        <v>1.17</v>
      </c>
      <c r="J59" s="66">
        <v>42</v>
      </c>
    </row>
    <row r="60" spans="1:13" ht="13.8" x14ac:dyDescent="0.25">
      <c r="A60" s="67">
        <v>2</v>
      </c>
      <c r="B60" s="19" t="s">
        <v>41</v>
      </c>
      <c r="C60" s="32">
        <v>2</v>
      </c>
      <c r="D60" s="20">
        <v>2</v>
      </c>
      <c r="E60" s="21">
        <v>2</v>
      </c>
      <c r="F60" s="21">
        <v>2</v>
      </c>
      <c r="G60" s="23">
        <v>2</v>
      </c>
      <c r="H60" s="23">
        <v>2</v>
      </c>
      <c r="I60" s="76">
        <f t="shared" ref="I60" si="15">SUM(C60:F60)+ SUM(G60:H60)/2</f>
        <v>10</v>
      </c>
      <c r="J60" s="66">
        <f t="shared" ref="J60" si="16">I60*30</f>
        <v>300</v>
      </c>
      <c r="M60" s="79"/>
    </row>
    <row r="61" spans="1:13" ht="13.8" x14ac:dyDescent="0.25">
      <c r="A61" s="24">
        <v>3</v>
      </c>
      <c r="B61" s="25" t="s">
        <v>97</v>
      </c>
      <c r="C61" s="49"/>
      <c r="D61" s="26" t="s">
        <v>59</v>
      </c>
      <c r="E61" s="26" t="s">
        <v>59</v>
      </c>
      <c r="F61" s="26"/>
      <c r="G61" s="205"/>
      <c r="H61" s="206"/>
      <c r="I61" s="66">
        <v>0.28000000000000003</v>
      </c>
      <c r="J61" s="75">
        <v>10</v>
      </c>
    </row>
    <row r="62" spans="1:13" ht="13.8" x14ac:dyDescent="0.25">
      <c r="A62" s="182" t="s">
        <v>38</v>
      </c>
      <c r="B62" s="207"/>
      <c r="C62" s="211">
        <f>SUM(C57,C60,)</f>
        <v>38</v>
      </c>
      <c r="D62" s="209">
        <f>SUM(D57,D60,)</f>
        <v>39</v>
      </c>
      <c r="E62" s="209">
        <f>SUM(E57,E60,)</f>
        <v>38</v>
      </c>
      <c r="F62" s="209">
        <f>SUM(F57,F60,)</f>
        <v>36</v>
      </c>
      <c r="G62" s="78">
        <f>SUM(G53,G60,)</f>
        <v>36</v>
      </c>
      <c r="H62" s="78">
        <f>SUM(H53,H59,H60,)</f>
        <v>20</v>
      </c>
      <c r="I62" s="197">
        <f>SUM(I57,I59,I60,I61,)</f>
        <v>180.45</v>
      </c>
      <c r="J62" s="199">
        <f>SUM(J57,J59,J60,J61,)</f>
        <v>5422</v>
      </c>
    </row>
    <row r="63" spans="1:13" ht="13.8" x14ac:dyDescent="0.25">
      <c r="A63" s="183"/>
      <c r="B63" s="208"/>
      <c r="C63" s="212"/>
      <c r="D63" s="210"/>
      <c r="E63" s="210"/>
      <c r="F63" s="210"/>
      <c r="G63" s="151">
        <f>(G62+H62)/2</f>
        <v>28</v>
      </c>
      <c r="H63" s="152"/>
      <c r="I63" s="198"/>
      <c r="J63" s="200"/>
    </row>
    <row r="64" spans="1:13" s="2" customFormat="1" ht="28.95" customHeight="1" x14ac:dyDescent="0.25">
      <c r="A64" s="201" t="s">
        <v>98</v>
      </c>
      <c r="B64" s="202"/>
      <c r="C64" s="202"/>
      <c r="D64" s="202"/>
      <c r="E64" s="202"/>
      <c r="F64" s="202"/>
      <c r="G64" s="202"/>
      <c r="H64" s="202"/>
      <c r="I64" s="202"/>
      <c r="J64" s="202"/>
      <c r="K64" s="6"/>
    </row>
    <row r="65" spans="1:12" ht="18.75" customHeight="1" x14ac:dyDescent="0.25">
      <c r="A65" s="27"/>
      <c r="B65" s="121" t="s">
        <v>69</v>
      </c>
      <c r="C65" s="121"/>
      <c r="D65" s="121"/>
      <c r="E65" s="121"/>
      <c r="F65" s="121" t="s">
        <v>25</v>
      </c>
      <c r="G65" s="121"/>
      <c r="H65" s="121"/>
      <c r="I65" s="121" t="s">
        <v>26</v>
      </c>
      <c r="J65" s="121"/>
    </row>
    <row r="66" spans="1:12" ht="12" customHeight="1" x14ac:dyDescent="0.25">
      <c r="A66" s="27"/>
      <c r="B66" s="145" t="s">
        <v>27</v>
      </c>
      <c r="C66" s="145"/>
      <c r="D66" s="145"/>
      <c r="E66" s="145"/>
      <c r="F66" s="146">
        <v>4</v>
      </c>
      <c r="G66" s="146"/>
      <c r="H66" s="146"/>
      <c r="I66" s="146">
        <v>140</v>
      </c>
      <c r="J66" s="146"/>
    </row>
    <row r="67" spans="1:12" ht="12" customHeight="1" x14ac:dyDescent="0.25">
      <c r="A67" s="27"/>
      <c r="B67" s="145" t="s">
        <v>44</v>
      </c>
      <c r="C67" s="145"/>
      <c r="D67" s="145"/>
      <c r="E67" s="145"/>
      <c r="F67" s="146">
        <v>4</v>
      </c>
      <c r="G67" s="146"/>
      <c r="H67" s="146"/>
      <c r="I67" s="146">
        <v>140</v>
      </c>
      <c r="J67" s="146"/>
    </row>
    <row r="68" spans="1:12" s="3" customFormat="1" ht="12" customHeight="1" x14ac:dyDescent="0.25">
      <c r="A68" s="27"/>
      <c r="B68" s="149" t="s">
        <v>28</v>
      </c>
      <c r="C68" s="149"/>
      <c r="D68" s="149"/>
      <c r="E68" s="149"/>
      <c r="F68" s="121">
        <f>SUM(F66:F67)</f>
        <v>8</v>
      </c>
      <c r="G68" s="121"/>
      <c r="H68" s="121"/>
      <c r="I68" s="121">
        <f>SUM(I66:I67)</f>
        <v>280</v>
      </c>
      <c r="J68" s="121"/>
      <c r="L68"/>
    </row>
    <row r="69" spans="1:12" s="3" customFormat="1" ht="12" customHeight="1" x14ac:dyDescent="0.25">
      <c r="A69" s="27"/>
      <c r="B69" s="28"/>
      <c r="C69" s="28"/>
      <c r="D69" s="28"/>
      <c r="E69" s="28"/>
      <c r="F69" s="29"/>
      <c r="G69" s="29"/>
      <c r="H69" s="29"/>
      <c r="I69" s="29"/>
      <c r="J69" s="29"/>
      <c r="L69"/>
    </row>
    <row r="70" spans="1:12" s="3" customFormat="1" ht="13.8" x14ac:dyDescent="0.25">
      <c r="A70" s="147" t="s">
        <v>90</v>
      </c>
      <c r="B70" s="147"/>
      <c r="C70" s="147"/>
      <c r="D70" s="147"/>
      <c r="E70" s="147"/>
      <c r="F70" s="147"/>
      <c r="G70" s="147"/>
      <c r="H70" s="147"/>
      <c r="I70" s="147"/>
      <c r="J70" s="147"/>
      <c r="L70"/>
    </row>
    <row r="71" spans="1:12" s="3" customFormat="1" ht="13.8" x14ac:dyDescent="0.25">
      <c r="A71" s="147" t="s">
        <v>70</v>
      </c>
      <c r="B71" s="147"/>
      <c r="C71" s="147"/>
      <c r="D71" s="147"/>
      <c r="E71" s="147"/>
      <c r="F71" s="147"/>
      <c r="G71" s="147"/>
      <c r="H71" s="147"/>
      <c r="I71" s="147"/>
      <c r="J71" s="147"/>
      <c r="L71"/>
    </row>
    <row r="72" spans="1:12" s="3" customFormat="1" ht="13.8" x14ac:dyDescent="0.25">
      <c r="A72" s="65"/>
      <c r="B72" s="65"/>
      <c r="C72" s="65"/>
      <c r="D72" s="65"/>
      <c r="E72" s="65"/>
      <c r="F72" s="65"/>
      <c r="G72" s="65"/>
      <c r="H72" s="65"/>
      <c r="I72" s="65"/>
      <c r="J72" s="65"/>
      <c r="L72"/>
    </row>
    <row r="73" spans="1:12" s="3" customFormat="1" x14ac:dyDescent="0.25">
      <c r="A73" s="4"/>
      <c r="B73" s="105" t="s">
        <v>71</v>
      </c>
      <c r="C73" s="105"/>
      <c r="D73" s="105"/>
      <c r="E73" s="105"/>
      <c r="F73" s="105"/>
      <c r="G73" s="105"/>
      <c r="H73" s="105"/>
      <c r="I73" s="105"/>
      <c r="J73" s="105"/>
      <c r="L73"/>
    </row>
  </sheetData>
  <mergeCells count="105">
    <mergeCell ref="A1:J1"/>
    <mergeCell ref="A2:J2"/>
    <mergeCell ref="A3:J3"/>
    <mergeCell ref="A4:J4"/>
    <mergeCell ref="A5:J5"/>
    <mergeCell ref="A6:J6"/>
    <mergeCell ref="A7:A9"/>
    <mergeCell ref="B7:B9"/>
    <mergeCell ref="C7:H7"/>
    <mergeCell ref="I7:J8"/>
    <mergeCell ref="C8:C9"/>
    <mergeCell ref="D8:D9"/>
    <mergeCell ref="E8:E9"/>
    <mergeCell ref="F8:F9"/>
    <mergeCell ref="G8:H8"/>
    <mergeCell ref="A10:J10"/>
    <mergeCell ref="A27:B28"/>
    <mergeCell ref="C27:C28"/>
    <mergeCell ref="D27:D28"/>
    <mergeCell ref="E27:E28"/>
    <mergeCell ref="F27:F28"/>
    <mergeCell ref="I27:I28"/>
    <mergeCell ref="J27:J28"/>
    <mergeCell ref="G28:H28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  <mergeCell ref="A34:J34"/>
    <mergeCell ref="A41:B42"/>
    <mergeCell ref="C41:C42"/>
    <mergeCell ref="D41:D42"/>
    <mergeCell ref="E41:E42"/>
    <mergeCell ref="F41:F42"/>
    <mergeCell ref="I41:I42"/>
    <mergeCell ref="J41:J42"/>
    <mergeCell ref="G42:H42"/>
    <mergeCell ref="A43:J43"/>
    <mergeCell ref="A49:B50"/>
    <mergeCell ref="C49:C50"/>
    <mergeCell ref="D49:D50"/>
    <mergeCell ref="E49:E50"/>
    <mergeCell ref="F49:F50"/>
    <mergeCell ref="I49:I50"/>
    <mergeCell ref="J49:J50"/>
    <mergeCell ref="G50:H50"/>
    <mergeCell ref="A55:B55"/>
    <mergeCell ref="A57:B58"/>
    <mergeCell ref="C57:C58"/>
    <mergeCell ref="D57:D58"/>
    <mergeCell ref="E57:E58"/>
    <mergeCell ref="F57:F58"/>
    <mergeCell ref="J51:J52"/>
    <mergeCell ref="G52:H52"/>
    <mergeCell ref="A53:B54"/>
    <mergeCell ref="C53:C54"/>
    <mergeCell ref="D53:D54"/>
    <mergeCell ref="E53:E54"/>
    <mergeCell ref="F53:F54"/>
    <mergeCell ref="I53:I54"/>
    <mergeCell ref="J53:J54"/>
    <mergeCell ref="G54:H54"/>
    <mergeCell ref="A51:B52"/>
    <mergeCell ref="C51:C52"/>
    <mergeCell ref="D51:D52"/>
    <mergeCell ref="E51:E52"/>
    <mergeCell ref="F51:F52"/>
    <mergeCell ref="I51:I52"/>
    <mergeCell ref="A56:B56"/>
    <mergeCell ref="G56:H56"/>
    <mergeCell ref="I62:I63"/>
    <mergeCell ref="J62:J63"/>
    <mergeCell ref="G63:H63"/>
    <mergeCell ref="A64:J64"/>
    <mergeCell ref="B65:E65"/>
    <mergeCell ref="F65:H65"/>
    <mergeCell ref="I65:J65"/>
    <mergeCell ref="I57:I58"/>
    <mergeCell ref="J57:J58"/>
    <mergeCell ref="G58:H58"/>
    <mergeCell ref="G59:H59"/>
    <mergeCell ref="G61:H61"/>
    <mergeCell ref="A62:B63"/>
    <mergeCell ref="C62:C63"/>
    <mergeCell ref="D62:D63"/>
    <mergeCell ref="E62:E63"/>
    <mergeCell ref="F62:F63"/>
    <mergeCell ref="B68:E68"/>
    <mergeCell ref="F68:H68"/>
    <mergeCell ref="I68:J68"/>
    <mergeCell ref="A70:J70"/>
    <mergeCell ref="A71:J71"/>
    <mergeCell ref="B73:J73"/>
    <mergeCell ref="B66:E66"/>
    <mergeCell ref="F66:H66"/>
    <mergeCell ref="I66:J66"/>
    <mergeCell ref="B67:E67"/>
    <mergeCell ref="F67:H67"/>
    <mergeCell ref="I67:J67"/>
  </mergeCells>
  <printOptions horizontalCentered="1"/>
  <pageMargins left="0.23622047244094491" right="0.23622047244094491" top="0.35433070866141736" bottom="0.35433070866141736" header="0" footer="0"/>
  <pageSetup paperSize="9" scale="67" orientation="portrait" r:id="rId1"/>
  <ignoredErrors>
    <ignoredError sqref="G51 G5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 IV TMg (4 let) 22-23 </vt:lpstr>
      <vt:lpstr> IV TMp 22-23   </vt:lpstr>
      <vt:lpstr> III TM 22-23  </vt:lpstr>
      <vt:lpstr> II TM 22-23 </vt:lpstr>
      <vt:lpstr> I TM -MEC. 03 22-23 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Kamil</dc:creator>
  <cp:lastModifiedBy>Ela</cp:lastModifiedBy>
  <cp:lastPrinted>2022-04-20T22:24:07Z</cp:lastPrinted>
  <dcterms:created xsi:type="dcterms:W3CDTF">2012-01-09T22:56:51Z</dcterms:created>
  <dcterms:modified xsi:type="dcterms:W3CDTF">2022-08-20T23:10:25Z</dcterms:modified>
</cp:coreProperties>
</file>