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RKUSZ 2022-2023 SPN SM\"/>
    </mc:Choice>
  </mc:AlternateContent>
  <xr:revisionPtr revIDLastSave="0" documentId="13_ncr:1_{49E7D5FF-4735-4913-9BE7-412E1A20FD67}" xr6:coauthVersionLast="36" xr6:coauthVersionMax="36" xr10:uidLastSave="{00000000-0000-0000-0000-000000000000}"/>
  <bookViews>
    <workbookView xWindow="-12" yWindow="48" windowWidth="10200" windowHeight="8208" tabRatio="647" activeTab="5" xr2:uid="{00000000-000D-0000-FFFF-FFFF00000000}"/>
  </bookViews>
  <sheets>
    <sheet name="IV TLg 4 let 22-23  " sheetId="22" r:id="rId1"/>
    <sheet name="IVTL  5 let 22-23 " sheetId="29" r:id="rId2"/>
    <sheet name="IIITL  5 let 22-23 )" sheetId="28" r:id="rId3"/>
    <sheet name="II TL  5 let 22-23  " sheetId="27" r:id="rId4"/>
    <sheet name="I TLb 5 let 22-23 " sheetId="30" r:id="rId5"/>
    <sheet name="I TLa  5 let 22-23 " sheetId="24" r:id="rId6"/>
  </sheets>
  <externalReferences>
    <externalReference r:id="rId7"/>
  </externalReferences>
  <definedNames>
    <definedName name="a" localSheetId="5">'[1]311204_T_p_1'!#REF!</definedName>
    <definedName name="a" localSheetId="4">'[1]311204_T_p_1'!#REF!</definedName>
    <definedName name="a" localSheetId="3">'[1]311204_T_p_1'!#REF!</definedName>
    <definedName name="a" localSheetId="2">'[1]311204_T_p_1'!#REF!</definedName>
    <definedName name="a" localSheetId="0">'[1]311204_T_p_1'!#REF!</definedName>
    <definedName name="a" localSheetId="1">'[1]311204_T_p_1'!#REF!</definedName>
    <definedName name="a">'[1]311204_T_p_1'!#REF!</definedName>
    <definedName name="A_numerowanie_teoret" localSheetId="5">#REF!</definedName>
    <definedName name="A_numerowanie_teoret" localSheetId="4">#REF!</definedName>
    <definedName name="A_numerowanie_teoret" localSheetId="3">#REF!</definedName>
    <definedName name="A_numerowanie_teoret" localSheetId="2">#REF!</definedName>
    <definedName name="A_numerowanie_teoret" localSheetId="0">#REF!</definedName>
    <definedName name="A_numerowanie_teoret" localSheetId="1">#REF!</definedName>
    <definedName name="A_numerowanie_teoret">#REF!</definedName>
    <definedName name="B_wstaw_teoretyczny" localSheetId="5">'[1]311204_T_p_1'!#REF!</definedName>
    <definedName name="B_wstaw_teoretyczny" localSheetId="4">'[1]311204_T_p_1'!#REF!</definedName>
    <definedName name="B_wstaw_teoretyczny" localSheetId="3">'[1]311204_T_p_1'!#REF!</definedName>
    <definedName name="B_wstaw_teoretyczny" localSheetId="2">'[1]311204_T_p_1'!#REF!</definedName>
    <definedName name="B_wstaw_teoretyczny" localSheetId="0">'[1]311204_T_p_1'!#REF!</definedName>
    <definedName name="B_wstaw_teoretyczny" localSheetId="1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G65" i="30" l="1"/>
  <c r="E65" i="30"/>
  <c r="I57" i="30"/>
  <c r="J57" i="30" s="1"/>
  <c r="I53" i="30"/>
  <c r="F53" i="30"/>
  <c r="D53" i="30"/>
  <c r="C53" i="30"/>
  <c r="I52" i="30"/>
  <c r="J52" i="30" s="1"/>
  <c r="H48" i="30"/>
  <c r="G47" i="30"/>
  <c r="H46" i="30"/>
  <c r="G46" i="30"/>
  <c r="F46" i="30"/>
  <c r="E46" i="30"/>
  <c r="D46" i="30"/>
  <c r="C46" i="30"/>
  <c r="C48" i="30" s="1"/>
  <c r="I45" i="30"/>
  <c r="J45" i="30" s="1"/>
  <c r="J44" i="30"/>
  <c r="I44" i="30"/>
  <c r="I43" i="30"/>
  <c r="J43" i="30" s="1"/>
  <c r="I42" i="30"/>
  <c r="I46" i="30" s="1"/>
  <c r="H39" i="30"/>
  <c r="G39" i="30"/>
  <c r="G40" i="30" s="1"/>
  <c r="F39" i="30"/>
  <c r="F48" i="30" s="1"/>
  <c r="E39" i="30"/>
  <c r="E48" i="30" s="1"/>
  <c r="D39" i="30"/>
  <c r="D48" i="30" s="1"/>
  <c r="C39" i="30"/>
  <c r="J38" i="30"/>
  <c r="I38" i="30"/>
  <c r="I37" i="30"/>
  <c r="J37" i="30" s="1"/>
  <c r="I36" i="30"/>
  <c r="I39" i="30" s="1"/>
  <c r="I48" i="30" s="1"/>
  <c r="J35" i="30"/>
  <c r="I35" i="30"/>
  <c r="H32" i="30"/>
  <c r="G32" i="30"/>
  <c r="G33" i="30" s="1"/>
  <c r="F32" i="30"/>
  <c r="E32" i="30"/>
  <c r="D32" i="30"/>
  <c r="C32" i="30"/>
  <c r="I32" i="30" s="1"/>
  <c r="J32" i="30" s="1"/>
  <c r="J31" i="30"/>
  <c r="I31" i="30"/>
  <c r="I30" i="30"/>
  <c r="J30" i="30" s="1"/>
  <c r="G28" i="30"/>
  <c r="H27" i="30"/>
  <c r="H50" i="30" s="1"/>
  <c r="H54" i="30" s="1"/>
  <c r="H59" i="30" s="1"/>
  <c r="G27" i="30"/>
  <c r="F27" i="30"/>
  <c r="E27" i="30"/>
  <c r="E50" i="30" s="1"/>
  <c r="E54" i="30" s="1"/>
  <c r="E59" i="30" s="1"/>
  <c r="D27" i="30"/>
  <c r="D50" i="30" s="1"/>
  <c r="D54" i="30" s="1"/>
  <c r="D59" i="30" s="1"/>
  <c r="C27" i="30"/>
  <c r="J26" i="30"/>
  <c r="I26" i="30"/>
  <c r="J25" i="30"/>
  <c r="I25" i="30"/>
  <c r="I24" i="30"/>
  <c r="J24" i="30" s="1"/>
  <c r="I23" i="30"/>
  <c r="J23" i="30" s="1"/>
  <c r="J22" i="30"/>
  <c r="I22" i="30"/>
  <c r="J21" i="30"/>
  <c r="I21" i="30"/>
  <c r="I20" i="30"/>
  <c r="J20" i="30" s="1"/>
  <c r="I19" i="30"/>
  <c r="J19" i="30" s="1"/>
  <c r="J18" i="30"/>
  <c r="I18" i="30"/>
  <c r="J17" i="30"/>
  <c r="I17" i="30"/>
  <c r="I16" i="30"/>
  <c r="J16" i="30" s="1"/>
  <c r="I15" i="30"/>
  <c r="J15" i="30" s="1"/>
  <c r="J14" i="30"/>
  <c r="I14" i="30"/>
  <c r="J13" i="30"/>
  <c r="I13" i="30"/>
  <c r="I12" i="30"/>
  <c r="J12" i="30" s="1"/>
  <c r="I11" i="30"/>
  <c r="I27" i="30" s="1"/>
  <c r="F54" i="24"/>
  <c r="E54" i="24"/>
  <c r="J39" i="30" l="1"/>
  <c r="F50" i="30"/>
  <c r="F54" i="30" s="1"/>
  <c r="F59" i="30" s="1"/>
  <c r="I50" i="30"/>
  <c r="I54" i="30" s="1"/>
  <c r="C50" i="30"/>
  <c r="C54" i="30" s="1"/>
  <c r="C59" i="30" s="1"/>
  <c r="J53" i="30"/>
  <c r="J11" i="30"/>
  <c r="J27" i="30" s="1"/>
  <c r="J50" i="30" s="1"/>
  <c r="J36" i="30"/>
  <c r="G48" i="30"/>
  <c r="G49" i="30" s="1"/>
  <c r="J42" i="30"/>
  <c r="J46" i="30" s="1"/>
  <c r="G65" i="29"/>
  <c r="E65" i="29"/>
  <c r="I57" i="29"/>
  <c r="J57" i="29" s="1"/>
  <c r="F53" i="29"/>
  <c r="E53" i="29"/>
  <c r="D53" i="29"/>
  <c r="C53" i="29"/>
  <c r="I52" i="29"/>
  <c r="J52" i="29" s="1"/>
  <c r="G46" i="29"/>
  <c r="G47" i="29" s="1"/>
  <c r="F46" i="29"/>
  <c r="E46" i="29"/>
  <c r="D46" i="29"/>
  <c r="C46" i="29"/>
  <c r="I45" i="29"/>
  <c r="J45" i="29" s="1"/>
  <c r="I44" i="29"/>
  <c r="J44" i="29" s="1"/>
  <c r="I43" i="29"/>
  <c r="J43" i="29" s="1"/>
  <c r="I42" i="29"/>
  <c r="G39" i="29"/>
  <c r="G40" i="29" s="1"/>
  <c r="F39" i="29"/>
  <c r="F48" i="29" s="1"/>
  <c r="E39" i="29"/>
  <c r="D39" i="29"/>
  <c r="C39" i="29"/>
  <c r="I38" i="29"/>
  <c r="J38" i="29" s="1"/>
  <c r="I37" i="29"/>
  <c r="J37" i="29" s="1"/>
  <c r="I36" i="29"/>
  <c r="I35" i="29"/>
  <c r="J35" i="29" s="1"/>
  <c r="H32" i="29"/>
  <c r="G32" i="29"/>
  <c r="F32" i="29"/>
  <c r="E32" i="29"/>
  <c r="D32" i="29"/>
  <c r="C32" i="29"/>
  <c r="I31" i="29"/>
  <c r="J31" i="29" s="1"/>
  <c r="I30" i="29"/>
  <c r="J30" i="29" s="1"/>
  <c r="H27" i="29"/>
  <c r="G27" i="29"/>
  <c r="F27" i="29"/>
  <c r="E27" i="29"/>
  <c r="D27" i="29"/>
  <c r="C27" i="29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G65" i="28"/>
  <c r="E65" i="28"/>
  <c r="I57" i="28"/>
  <c r="J57" i="28" s="1"/>
  <c r="F53" i="28"/>
  <c r="E53" i="28"/>
  <c r="D53" i="28"/>
  <c r="C53" i="28"/>
  <c r="I52" i="28"/>
  <c r="J52" i="28" s="1"/>
  <c r="H46" i="28"/>
  <c r="G46" i="28"/>
  <c r="F46" i="28"/>
  <c r="E46" i="28"/>
  <c r="D46" i="28"/>
  <c r="C46" i="28"/>
  <c r="I45" i="28"/>
  <c r="J45" i="28" s="1"/>
  <c r="I44" i="28"/>
  <c r="J44" i="28" s="1"/>
  <c r="I43" i="28"/>
  <c r="J43" i="28" s="1"/>
  <c r="I42" i="28"/>
  <c r="J42" i="28" s="1"/>
  <c r="H39" i="28"/>
  <c r="G39" i="28"/>
  <c r="G48" i="28" s="1"/>
  <c r="F39" i="28"/>
  <c r="E39" i="28"/>
  <c r="D39" i="28"/>
  <c r="D48" i="28" s="1"/>
  <c r="C39" i="28"/>
  <c r="I38" i="28"/>
  <c r="J38" i="28" s="1"/>
  <c r="I37" i="28"/>
  <c r="J37" i="28" s="1"/>
  <c r="I36" i="28"/>
  <c r="J36" i="28" s="1"/>
  <c r="I35" i="28"/>
  <c r="I39" i="28" s="1"/>
  <c r="H32" i="28"/>
  <c r="G32" i="28"/>
  <c r="G33" i="28" s="1"/>
  <c r="F32" i="28"/>
  <c r="E32" i="28"/>
  <c r="D32" i="28"/>
  <c r="C32" i="28"/>
  <c r="I31" i="28"/>
  <c r="J31" i="28" s="1"/>
  <c r="I30" i="28"/>
  <c r="J30" i="28" s="1"/>
  <c r="H27" i="28"/>
  <c r="G27" i="28"/>
  <c r="F27" i="28"/>
  <c r="E27" i="28"/>
  <c r="D27" i="28"/>
  <c r="C27" i="28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G65" i="27"/>
  <c r="E65" i="27"/>
  <c r="I57" i="27"/>
  <c r="J57" i="27" s="1"/>
  <c r="F53" i="27"/>
  <c r="E53" i="27"/>
  <c r="D53" i="27"/>
  <c r="C53" i="27"/>
  <c r="I52" i="27"/>
  <c r="J52" i="27" s="1"/>
  <c r="E48" i="27"/>
  <c r="H46" i="27"/>
  <c r="G46" i="27"/>
  <c r="F46" i="27"/>
  <c r="E46" i="27"/>
  <c r="D46" i="27"/>
  <c r="C46" i="27"/>
  <c r="I45" i="27"/>
  <c r="J45" i="27" s="1"/>
  <c r="I44" i="27"/>
  <c r="I43" i="27"/>
  <c r="J43" i="27" s="1"/>
  <c r="I42" i="27"/>
  <c r="J42" i="27" s="1"/>
  <c r="H39" i="27"/>
  <c r="G39" i="27"/>
  <c r="G40" i="27" s="1"/>
  <c r="F39" i="27"/>
  <c r="E39" i="27"/>
  <c r="D39" i="27"/>
  <c r="C39" i="27"/>
  <c r="I38" i="27"/>
  <c r="J38" i="27" s="1"/>
  <c r="I37" i="27"/>
  <c r="I36" i="27"/>
  <c r="J36" i="27" s="1"/>
  <c r="I35" i="27"/>
  <c r="J35" i="27" s="1"/>
  <c r="H32" i="27"/>
  <c r="G32" i="27"/>
  <c r="F32" i="27"/>
  <c r="E32" i="27"/>
  <c r="D32" i="27"/>
  <c r="C32" i="27"/>
  <c r="I31" i="27"/>
  <c r="J31" i="27" s="1"/>
  <c r="I30" i="27"/>
  <c r="J30" i="27" s="1"/>
  <c r="H27" i="27"/>
  <c r="G27" i="27"/>
  <c r="F27" i="27"/>
  <c r="E27" i="27"/>
  <c r="D27" i="27"/>
  <c r="C27" i="27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F53" i="24"/>
  <c r="D53" i="24"/>
  <c r="C53" i="24"/>
  <c r="I52" i="24"/>
  <c r="H32" i="24"/>
  <c r="G32" i="24"/>
  <c r="F32" i="24"/>
  <c r="E32" i="24"/>
  <c r="D32" i="24"/>
  <c r="C32" i="24"/>
  <c r="I30" i="24"/>
  <c r="J30" i="24" s="1"/>
  <c r="J54" i="30" l="1"/>
  <c r="J59" i="30" s="1"/>
  <c r="I59" i="30"/>
  <c r="J48" i="30"/>
  <c r="G50" i="30"/>
  <c r="I32" i="29"/>
  <c r="J32" i="29" s="1"/>
  <c r="G28" i="28"/>
  <c r="C48" i="28"/>
  <c r="I32" i="28"/>
  <c r="J32" i="28" s="1"/>
  <c r="E48" i="28"/>
  <c r="E50" i="28" s="1"/>
  <c r="E54" i="28" s="1"/>
  <c r="E59" i="28" s="1"/>
  <c r="G47" i="27"/>
  <c r="F48" i="28"/>
  <c r="H48" i="28"/>
  <c r="G49" i="28" s="1"/>
  <c r="H48" i="27"/>
  <c r="H50" i="27" s="1"/>
  <c r="H54" i="27" s="1"/>
  <c r="H59" i="27" s="1"/>
  <c r="I53" i="28"/>
  <c r="I53" i="27"/>
  <c r="J53" i="27" s="1"/>
  <c r="D48" i="27"/>
  <c r="D50" i="27" s="1"/>
  <c r="D54" i="27" s="1"/>
  <c r="D59" i="27" s="1"/>
  <c r="F48" i="27"/>
  <c r="F50" i="27" s="1"/>
  <c r="F54" i="27" s="1"/>
  <c r="F59" i="27" s="1"/>
  <c r="I39" i="27"/>
  <c r="I46" i="27"/>
  <c r="C48" i="27"/>
  <c r="C50" i="27" s="1"/>
  <c r="C54" i="27" s="1"/>
  <c r="C59" i="27" s="1"/>
  <c r="E50" i="27"/>
  <c r="E54" i="27" s="1"/>
  <c r="E59" i="27" s="1"/>
  <c r="I32" i="27"/>
  <c r="J32" i="27" s="1"/>
  <c r="F50" i="28"/>
  <c r="F54" i="28" s="1"/>
  <c r="F59" i="28" s="1"/>
  <c r="G50" i="28"/>
  <c r="G54" i="28" s="1"/>
  <c r="H50" i="28"/>
  <c r="H54" i="28" s="1"/>
  <c r="H59" i="28" s="1"/>
  <c r="G47" i="28"/>
  <c r="I27" i="28"/>
  <c r="C50" i="28"/>
  <c r="C54" i="28" s="1"/>
  <c r="C59" i="28" s="1"/>
  <c r="D50" i="28"/>
  <c r="D54" i="28" s="1"/>
  <c r="D59" i="28" s="1"/>
  <c r="J46" i="28"/>
  <c r="G40" i="28"/>
  <c r="J11" i="28"/>
  <c r="J27" i="28" s="1"/>
  <c r="J35" i="28"/>
  <c r="J39" i="28" s="1"/>
  <c r="I46" i="28"/>
  <c r="I32" i="24"/>
  <c r="J32" i="24" s="1"/>
  <c r="G28" i="29"/>
  <c r="D48" i="29"/>
  <c r="D50" i="29" s="1"/>
  <c r="D54" i="29" s="1"/>
  <c r="D59" i="29" s="1"/>
  <c r="E48" i="29"/>
  <c r="E50" i="29" s="1"/>
  <c r="E54" i="29" s="1"/>
  <c r="E59" i="29" s="1"/>
  <c r="I39" i="29"/>
  <c r="G33" i="29"/>
  <c r="I46" i="29"/>
  <c r="F50" i="29"/>
  <c r="F54" i="29" s="1"/>
  <c r="F59" i="29" s="1"/>
  <c r="I27" i="29"/>
  <c r="C48" i="29"/>
  <c r="C50" i="29" s="1"/>
  <c r="C54" i="29" s="1"/>
  <c r="C59" i="29" s="1"/>
  <c r="I53" i="29"/>
  <c r="H50" i="29"/>
  <c r="H54" i="29" s="1"/>
  <c r="H59" i="29" s="1"/>
  <c r="J53" i="29"/>
  <c r="J42" i="29"/>
  <c r="J46" i="29" s="1"/>
  <c r="J11" i="29"/>
  <c r="J27" i="29" s="1"/>
  <c r="J36" i="29"/>
  <c r="J39" i="29" s="1"/>
  <c r="G48" i="29"/>
  <c r="G49" i="29" s="1"/>
  <c r="J53" i="28"/>
  <c r="G28" i="27"/>
  <c r="I27" i="27"/>
  <c r="J44" i="27"/>
  <c r="J46" i="27" s="1"/>
  <c r="J11" i="27"/>
  <c r="J27" i="27" s="1"/>
  <c r="G48" i="27"/>
  <c r="G49" i="27" s="1"/>
  <c r="G33" i="27"/>
  <c r="J37" i="27"/>
  <c r="J39" i="27" s="1"/>
  <c r="I53" i="24"/>
  <c r="G54" i="30" l="1"/>
  <c r="G51" i="30"/>
  <c r="I50" i="29"/>
  <c r="I54" i="29" s="1"/>
  <c r="J54" i="29" s="1"/>
  <c r="J59" i="29" s="1"/>
  <c r="I50" i="28"/>
  <c r="I54" i="28" s="1"/>
  <c r="I48" i="29"/>
  <c r="J48" i="28"/>
  <c r="I48" i="27"/>
  <c r="J48" i="27"/>
  <c r="J50" i="27"/>
  <c r="I50" i="27"/>
  <c r="I54" i="27" s="1"/>
  <c r="J54" i="27" s="1"/>
  <c r="J59" i="27" s="1"/>
  <c r="G51" i="28"/>
  <c r="J54" i="28"/>
  <c r="J59" i="28" s="1"/>
  <c r="I59" i="28"/>
  <c r="I48" i="28"/>
  <c r="J50" i="28"/>
  <c r="J53" i="24"/>
  <c r="J48" i="29"/>
  <c r="J50" i="29"/>
  <c r="G50" i="29"/>
  <c r="G55" i="28"/>
  <c r="G59" i="28"/>
  <c r="G60" i="28" s="1"/>
  <c r="I59" i="27"/>
  <c r="G50" i="27"/>
  <c r="G59" i="30" l="1"/>
  <c r="G60" i="30" s="1"/>
  <c r="G55" i="30"/>
  <c r="I59" i="29"/>
  <c r="G54" i="29"/>
  <c r="G51" i="29"/>
  <c r="G54" i="27"/>
  <c r="G51" i="27"/>
  <c r="G55" i="29" l="1"/>
  <c r="G59" i="29"/>
  <c r="G60" i="29" s="1"/>
  <c r="G55" i="27"/>
  <c r="G59" i="27"/>
  <c r="G60" i="27" s="1"/>
  <c r="K54" i="22" l="1"/>
  <c r="L54" i="22" s="1"/>
  <c r="G65" i="24"/>
  <c r="E65" i="24"/>
  <c r="I57" i="24"/>
  <c r="J57" i="24" s="1"/>
  <c r="J52" i="24"/>
  <c r="H46" i="24"/>
  <c r="G46" i="24"/>
  <c r="F46" i="24"/>
  <c r="E46" i="24"/>
  <c r="D46" i="24"/>
  <c r="D48" i="24" s="1"/>
  <c r="C46" i="24"/>
  <c r="I45" i="24"/>
  <c r="J45" i="24" s="1"/>
  <c r="I44" i="24"/>
  <c r="J44" i="24" s="1"/>
  <c r="I43" i="24"/>
  <c r="J43" i="24" s="1"/>
  <c r="I42" i="24"/>
  <c r="H39" i="24"/>
  <c r="H48" i="24" s="1"/>
  <c r="G39" i="24"/>
  <c r="F39" i="24"/>
  <c r="E39" i="24"/>
  <c r="D39" i="24"/>
  <c r="C39" i="24"/>
  <c r="I38" i="24"/>
  <c r="J38" i="24" s="1"/>
  <c r="I37" i="24"/>
  <c r="J37" i="24" s="1"/>
  <c r="I36" i="24"/>
  <c r="J36" i="24" s="1"/>
  <c r="I35" i="24"/>
  <c r="I31" i="24"/>
  <c r="H27" i="24"/>
  <c r="G27" i="24"/>
  <c r="F27" i="24"/>
  <c r="E27" i="24"/>
  <c r="D27" i="24"/>
  <c r="C27" i="24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C48" i="24" l="1"/>
  <c r="G33" i="24"/>
  <c r="C50" i="24"/>
  <c r="G40" i="24"/>
  <c r="E48" i="24"/>
  <c r="E50" i="24" s="1"/>
  <c r="I46" i="24"/>
  <c r="D50" i="24"/>
  <c r="G47" i="24"/>
  <c r="F48" i="24"/>
  <c r="I39" i="24"/>
  <c r="F50" i="24"/>
  <c r="G28" i="24"/>
  <c r="H50" i="24"/>
  <c r="I27" i="24"/>
  <c r="J42" i="24"/>
  <c r="J46" i="24" s="1"/>
  <c r="J35" i="24"/>
  <c r="J39" i="24" s="1"/>
  <c r="J31" i="24"/>
  <c r="G48" i="24"/>
  <c r="J11" i="24"/>
  <c r="J27" i="24" s="1"/>
  <c r="F59" i="24" l="1"/>
  <c r="C54" i="24"/>
  <c r="C59" i="24" s="1"/>
  <c r="E59" i="24"/>
  <c r="H54" i="24"/>
  <c r="H59" i="24" s="1"/>
  <c r="D54" i="24"/>
  <c r="D59" i="24" s="1"/>
  <c r="I48" i="24"/>
  <c r="I50" i="24"/>
  <c r="J48" i="24"/>
  <c r="J50" i="24"/>
  <c r="G49" i="24"/>
  <c r="G50" i="24"/>
  <c r="G54" i="24" s="1"/>
  <c r="I54" i="24" l="1"/>
  <c r="J54" i="24" s="1"/>
  <c r="J59" i="24" s="1"/>
  <c r="G51" i="24"/>
  <c r="I59" i="24" l="1"/>
  <c r="G59" i="24"/>
  <c r="G60" i="24" s="1"/>
  <c r="G55" i="24"/>
  <c r="I66" i="22" l="1"/>
  <c r="F66" i="22"/>
  <c r="K58" i="22"/>
  <c r="L58" i="22" s="1"/>
  <c r="I48" i="22"/>
  <c r="I49" i="22" s="1"/>
  <c r="H48" i="22"/>
  <c r="G48" i="22"/>
  <c r="G49" i="22" s="1"/>
  <c r="F48" i="22"/>
  <c r="E48" i="22"/>
  <c r="D48" i="22"/>
  <c r="C48" i="22"/>
  <c r="C49" i="22" s="1"/>
  <c r="K47" i="22"/>
  <c r="L47" i="22" s="1"/>
  <c r="K46" i="22"/>
  <c r="L46" i="22" s="1"/>
  <c r="K45" i="22"/>
  <c r="L45" i="22" s="1"/>
  <c r="K44" i="22"/>
  <c r="I41" i="22"/>
  <c r="I42" i="22" s="1"/>
  <c r="H41" i="22"/>
  <c r="G41" i="22"/>
  <c r="F41" i="22"/>
  <c r="E41" i="22"/>
  <c r="D41" i="22"/>
  <c r="D50" i="22" s="1"/>
  <c r="C41" i="22"/>
  <c r="K40" i="22"/>
  <c r="L40" i="22" s="1"/>
  <c r="K39" i="22"/>
  <c r="L39" i="22" s="1"/>
  <c r="K38" i="22"/>
  <c r="L38" i="22" s="1"/>
  <c r="K37" i="22"/>
  <c r="L37" i="22" s="1"/>
  <c r="K36" i="22"/>
  <c r="L36" i="22" s="1"/>
  <c r="J33" i="22"/>
  <c r="I33" i="22"/>
  <c r="I34" i="22" s="1"/>
  <c r="H33" i="22"/>
  <c r="G33" i="22"/>
  <c r="F33" i="22"/>
  <c r="E33" i="22"/>
  <c r="E34" i="22" s="1"/>
  <c r="K32" i="22"/>
  <c r="L32" i="22" s="1"/>
  <c r="K31" i="22"/>
  <c r="L31" i="22" s="1"/>
  <c r="K30" i="22"/>
  <c r="J27" i="22"/>
  <c r="J52" i="22" s="1"/>
  <c r="J55" i="22" s="1"/>
  <c r="J59" i="22" s="1"/>
  <c r="I27" i="22"/>
  <c r="H27" i="22"/>
  <c r="G27" i="22"/>
  <c r="F27" i="22"/>
  <c r="E27" i="22"/>
  <c r="D27" i="22"/>
  <c r="C27" i="22"/>
  <c r="K26" i="22"/>
  <c r="L26" i="22" s="1"/>
  <c r="K25" i="22"/>
  <c r="L25" i="22" s="1"/>
  <c r="K24" i="22"/>
  <c r="L24" i="22" s="1"/>
  <c r="K23" i="22"/>
  <c r="L23" i="22" s="1"/>
  <c r="K22" i="22"/>
  <c r="L22" i="22" s="1"/>
  <c r="K21" i="22"/>
  <c r="L21" i="22" s="1"/>
  <c r="K20" i="22"/>
  <c r="L20" i="22" s="1"/>
  <c r="K19" i="22"/>
  <c r="L19" i="22" s="1"/>
  <c r="K18" i="22"/>
  <c r="L18" i="22" s="1"/>
  <c r="K17" i="22"/>
  <c r="L17" i="22" s="1"/>
  <c r="K16" i="22"/>
  <c r="L16" i="22" s="1"/>
  <c r="K15" i="22"/>
  <c r="L15" i="22" s="1"/>
  <c r="K14" i="22"/>
  <c r="L14" i="22" s="1"/>
  <c r="K13" i="22"/>
  <c r="L13" i="22" s="1"/>
  <c r="K12" i="22"/>
  <c r="L12" i="22" s="1"/>
  <c r="K11" i="22"/>
  <c r="L11" i="22" s="1"/>
  <c r="E50" i="22" l="1"/>
  <c r="G42" i="22"/>
  <c r="D52" i="22"/>
  <c r="D55" i="22" s="1"/>
  <c r="D59" i="22" s="1"/>
  <c r="E42" i="22"/>
  <c r="K33" i="22"/>
  <c r="F52" i="22"/>
  <c r="F55" i="22" s="1"/>
  <c r="F59" i="22" s="1"/>
  <c r="G34" i="22"/>
  <c r="H52" i="22"/>
  <c r="H55" i="22" s="1"/>
  <c r="H59" i="22" s="1"/>
  <c r="H50" i="22"/>
  <c r="C52" i="22"/>
  <c r="C55" i="22" s="1"/>
  <c r="I52" i="22"/>
  <c r="I55" i="22" s="1"/>
  <c r="C50" i="22"/>
  <c r="C51" i="22" s="1"/>
  <c r="I50" i="22"/>
  <c r="I51" i="22" s="1"/>
  <c r="F50" i="22"/>
  <c r="E51" i="22" s="1"/>
  <c r="E52" i="22"/>
  <c r="E55" i="22" s="1"/>
  <c r="L30" i="22"/>
  <c r="L33" i="22" s="1"/>
  <c r="K48" i="22"/>
  <c r="G52" i="22"/>
  <c r="G55" i="22" s="1"/>
  <c r="L41" i="22"/>
  <c r="E28" i="22"/>
  <c r="K27" i="22"/>
  <c r="L27" i="22"/>
  <c r="I28" i="22"/>
  <c r="L44" i="22"/>
  <c r="L48" i="22" s="1"/>
  <c r="G50" i="22"/>
  <c r="G28" i="22"/>
  <c r="K41" i="22"/>
  <c r="E49" i="22"/>
  <c r="C42" i="22"/>
  <c r="C28" i="22"/>
  <c r="C53" i="22" l="1"/>
  <c r="K50" i="22"/>
  <c r="L50" i="22"/>
  <c r="I53" i="22"/>
  <c r="E59" i="22"/>
  <c r="E60" i="22" s="1"/>
  <c r="E56" i="22"/>
  <c r="G51" i="22"/>
  <c r="G53" i="22"/>
  <c r="G59" i="22"/>
  <c r="G60" i="22" s="1"/>
  <c r="G56" i="22"/>
  <c r="E53" i="22"/>
  <c r="L52" i="22"/>
  <c r="I56" i="22"/>
  <c r="I59" i="22"/>
  <c r="I60" i="22" s="1"/>
  <c r="C56" i="22"/>
  <c r="C59" i="22"/>
  <c r="C60" i="22" s="1"/>
  <c r="K55" i="22"/>
  <c r="K52" i="22" l="1"/>
  <c r="L55" i="22"/>
  <c r="L59" i="22" s="1"/>
  <c r="K59" i="22"/>
</calcChain>
</file>

<file path=xl/sharedStrings.xml><?xml version="1.0" encoding="utf-8"?>
<sst xmlns="http://schemas.openxmlformats.org/spreadsheetml/2006/main" count="465" uniqueCount="96">
  <si>
    <t>Podbudowa programowa: gimnazjum</t>
  </si>
  <si>
    <t>Obowiązkowe zajęcia edukacyjne</t>
  </si>
  <si>
    <t>Klasa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</si>
  <si>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</si>
  <si>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</si>
  <si>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</si>
  <si>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</si>
  <si>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</si>
  <si>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</si>
  <si>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</si>
  <si>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</si>
  <si>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</si>
  <si>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</si>
  <si>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</si>
  <si>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</si>
  <si>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</si>
  <si>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</si>
  <si>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</si>
  <si>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</si>
  <si>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Przedmioty w kształceniu zawodowym teoretycznym</t>
  </si>
  <si>
    <t>Przedmioty ogólnokształcące</t>
  </si>
  <si>
    <t>IV</t>
  </si>
  <si>
    <t>Wiedza o kulturze</t>
  </si>
  <si>
    <t xml:space="preserve">Łączna liczba godzin  </t>
  </si>
  <si>
    <t>Łączna liczba godzin kształcenia zawodowego</t>
  </si>
  <si>
    <t>tyg.</t>
  </si>
  <si>
    <t>godz.</t>
  </si>
  <si>
    <t>kl. III - zgodnie z podstawą programową</t>
  </si>
  <si>
    <t xml:space="preserve">Razem </t>
  </si>
  <si>
    <t xml:space="preserve">Przedmioty realizowane w zakresie rozszerzonym oraz uzupełniające </t>
  </si>
  <si>
    <t>Minimalny wymiar praktyk zawodowych</t>
  </si>
  <si>
    <t>Zajęcia z wychowawcą</t>
  </si>
  <si>
    <t>Lp.</t>
  </si>
  <si>
    <t>Przedmioty w kształceniu zawodowym praktycznym</t>
  </si>
  <si>
    <t>W czteroletnim cyklu kształcenia</t>
  </si>
  <si>
    <t xml:space="preserve">Liczba godzin 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</si>
  <si>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</si>
  <si>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Łączna tygodniowa liczba godzin w szkole</t>
  </si>
  <si>
    <t>Procesy transportowe w logistyce</t>
  </si>
  <si>
    <t xml:space="preserve">Religia/etyka </t>
  </si>
  <si>
    <t xml:space="preserve">Wychowanie do życia w rodzinie </t>
  </si>
  <si>
    <t>Język angielski</t>
  </si>
  <si>
    <t>Język niemiecki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</si>
  <si>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2019/2020 -2022/2023</t>
    </r>
  </si>
  <si>
    <r>
      <t xml:space="preserve">Kwalifikacja: SPL.01. </t>
    </r>
    <r>
      <rPr>
        <sz val="11"/>
        <rFont val="Arial"/>
        <family val="2"/>
        <charset val="238"/>
      </rPr>
      <t xml:space="preserve">Obsługa magazynów </t>
    </r>
  </si>
  <si>
    <r>
      <t xml:space="preserve">Kwalifikacja: SPL.04. </t>
    </r>
    <r>
      <rPr>
        <sz val="11"/>
        <rFont val="Arial"/>
        <family val="2"/>
        <charset val="238"/>
      </rPr>
      <t xml:space="preserve">Organizacja transportu </t>
    </r>
  </si>
  <si>
    <t>Egzamin potwierdzający drugą kwalifikację (SPL.04.) odbywa się pod koniec I semestru klasy IV.</t>
  </si>
  <si>
    <t>Egzamin potwierdzający pierwszą kwalifikację (SPL.01.) odbywa się pod koniec  klasy III.</t>
  </si>
  <si>
    <t>Język angielski zawodowy</t>
  </si>
  <si>
    <t>kl. II - zgodnie z podstawą programową</t>
  </si>
  <si>
    <t>W pięcioletnim cyklu kształcenia</t>
  </si>
  <si>
    <t>V</t>
  </si>
  <si>
    <t>Liczba godzin tygodniowo</t>
  </si>
  <si>
    <t>Plastyka</t>
  </si>
  <si>
    <t xml:space="preserve">Przedmioty realizowane w zakresie rozszerzonym  </t>
  </si>
  <si>
    <t>5r</t>
  </si>
  <si>
    <t>kl. IV - zgodnie z podstawą programową</t>
  </si>
  <si>
    <t>tyg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</si>
  <si>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</si>
  <si>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Podbudowa programowa: szkoła podstawowa</t>
  </si>
  <si>
    <t>Egzamin potwierdzający drugą kwalifikację (SPL.04.) odbywa się pod koniec I semestru klasy V.</t>
  </si>
  <si>
    <t>Działalność gospodarcza</t>
  </si>
  <si>
    <t>Podstawy logistyki i zasady bezpieczeństwa i higieny pracy</t>
  </si>
  <si>
    <t>Gospodarka magazynowa</t>
  </si>
  <si>
    <t>Pracownia zarządzania magazynem</t>
  </si>
  <si>
    <t>Pracownia procesów magazynowych</t>
  </si>
  <si>
    <t>Pracownia zarządzania transportem</t>
  </si>
  <si>
    <t>14r</t>
  </si>
  <si>
    <t>Egzamin potwierdzający pierwszą kwalifikację (SPL.01.) odbywa się pod koniec  klasy II.</t>
  </si>
  <si>
    <t>Przedmioty realizowane w formie zajęć praktycznych</t>
  </si>
  <si>
    <t>Przedmioty w kształceniu zawodowym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</si>
  <si>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2020/2021 - 2024/2025</t>
    </r>
  </si>
  <si>
    <r>
      <t xml:space="preserve">Historia i społeczeczeństwo - </t>
    </r>
    <r>
      <rPr>
        <sz val="10"/>
        <rFont val="Arial"/>
        <family val="2"/>
        <charset val="238"/>
      </rPr>
      <t>przedm. uzupełniający</t>
    </r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</si>
  <si>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</si>
  <si>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2021/2022 - 2025/2026</t>
    </r>
  </si>
  <si>
    <t>Egzamin potwierdzający pierwszą kwalifikację (SPL.01.) odbywa się pod koniec I semestru klasy IV.</t>
  </si>
  <si>
    <t>TYGODNIOWY ROZKŁAD ZAJĘĆ        Rok szkolny 2022/2023                                    Klasa 2TL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</si>
  <si>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2022/2023 - 2026/2027</t>
    </r>
  </si>
  <si>
    <t>Historia i terażniejszość</t>
  </si>
  <si>
    <t>Łączna liczba godzin obowiązkowych zajęć edukacyjnych i zajęć z wychowawcą</t>
  </si>
  <si>
    <t>Ogółem</t>
  </si>
  <si>
    <t>*Wychowanie do życia w rodzinie - w klasie II -14 godzin rocznie, w klasie II - 14 godzin rocznie , w klasie III - 14 godzin rocznie</t>
  </si>
  <si>
    <t>TYGODNIOWY ROZKŁAD ZAJĘĆ        Rok szkolny 2022/2023                                    Klasa 3TL</t>
  </si>
  <si>
    <t>TYGODNIOWY ROZKŁAD ZAJĘĆ        Rok szkolny 2022/2023                                 Klasa 4Lp (4TL*P)</t>
  </si>
  <si>
    <t>Pracownia usług logistyczno - transportowych</t>
  </si>
  <si>
    <t>*Doradztwo zawodowe</t>
  </si>
  <si>
    <t xml:space="preserve"> *Doradztwo zawodowe - minimalny wymiar godzin w pięcioletnim okresie nauczania -10 godzin: w klasie II- 5 godzin rocznie, w klasie III - 5 godzin rocznie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</si>
  <si>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Język angielski - Godziny  do dyspozycji dyrektora szkoły przeznaczone na zwiększenie liczby godzin realizacji przedmiotów w zakresie rozszerzonym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</si>
  <si>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</si>
  <si>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>Łączna liczba godzin do dyspozycji dyrektora szkoły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</si>
  <si>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 cykl naucznia 2019/2020 -2023/2024</t>
    </r>
  </si>
  <si>
    <t>Łączna liczba godzin przedmiotu realizowanego w zakresie rozszerzonym</t>
  </si>
  <si>
    <t>SZKOLNY PLAN NAUCZANIA             Rok szkolny 2022/2023                       Klasa 4Lg  (4TL*G)</t>
  </si>
  <si>
    <t>TYGODNIOWY ROZKŁAD ZAJĘĆ        Rok szkolny 2022/2023                                    Klasa 1TLa</t>
  </si>
  <si>
    <t>Muzyka</t>
  </si>
  <si>
    <t>TYGODNIOWY ROZKŁAD ZAJĘĆ        Rok szkolny 2022/2023                                    Klasa 1TLb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</si>
</sst>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Alignment="1">
      <alignment horizontal="left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5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5" xfId="0" applyFont="1" applyFill="1" applyBorder="1"/>
    <xf numFmtId="0" fontId="5" fillId="2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5" fillId="0" borderId="0" xfId="0" applyFont="1" applyAlignment="1"/>
    <xf numFmtId="0" fontId="10" fillId="0" borderId="2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milia.maciejewska.MEN-3545\Ustawienia%20lokalne\Temporary%20Internet%20Files\Content.Outlook\32262Z0G\Users\Kamil\Desktop\311204%20technikum%20budownictwa\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opLeftCell="A43" zoomScaleNormal="100" workbookViewId="0">
      <selection sqref="A1:L1"/>
    </sheetView>
  </sheetViews>
  <sheetFormatPr defaultRowHeight="13.2" x14ac:dyDescent="0.25"/>
  <cols>
    <col min="1" max="1" width="4.109375" style="4" customWidth="1"/>
    <col min="2" max="2" width="52.33203125" style="4" customWidth="1"/>
    <col min="3" max="10" width="5.6640625" style="4" customWidth="1"/>
    <col min="11" max="11" width="12.5546875" style="4" customWidth="1"/>
    <col min="12" max="12" width="12" style="4" customWidth="1"/>
    <col min="13" max="13" width="9.109375" style="3"/>
  </cols>
  <sheetData>
    <row r="1" spans="1:12" ht="17.399999999999999" x14ac:dyDescent="0.25">
      <c r="A1" s="157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3.8" x14ac:dyDescent="0.25">
      <c r="A2" s="158" t="s">
        <v>36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3.8" x14ac:dyDescent="0.25">
      <c r="A3" s="158" t="s">
        <v>43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13.8" x14ac:dyDescent="0.25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s="3" customFormat="1" ht="16.5" customHeight="1" x14ac:dyDescent="0.25">
      <c r="A7" s="153" t="s">
        <v>32</v>
      </c>
      <c r="B7" s="153" t="s">
        <v>1</v>
      </c>
      <c r="C7" s="155" t="s">
        <v>2</v>
      </c>
      <c r="D7" s="155"/>
      <c r="E7" s="155"/>
      <c r="F7" s="155"/>
      <c r="G7" s="155"/>
      <c r="H7" s="155"/>
      <c r="I7" s="155"/>
      <c r="J7" s="155"/>
      <c r="K7" s="156" t="s">
        <v>34</v>
      </c>
      <c r="L7" s="156"/>
    </row>
    <row r="8" spans="1:12" s="3" customFormat="1" ht="16.5" customHeight="1" x14ac:dyDescent="0.25">
      <c r="A8" s="153"/>
      <c r="B8" s="153"/>
      <c r="C8" s="151" t="s">
        <v>3</v>
      </c>
      <c r="D8" s="151"/>
      <c r="E8" s="151" t="s">
        <v>4</v>
      </c>
      <c r="F8" s="151"/>
      <c r="G8" s="151" t="s">
        <v>5</v>
      </c>
      <c r="H8" s="151"/>
      <c r="I8" s="152" t="s">
        <v>21</v>
      </c>
      <c r="J8" s="152"/>
      <c r="K8" s="156"/>
      <c r="L8" s="156"/>
    </row>
    <row r="9" spans="1:12" s="3" customFormat="1" ht="27.75" customHeight="1" x14ac:dyDescent="0.25">
      <c r="A9" s="154"/>
      <c r="B9" s="154"/>
      <c r="C9" s="61" t="s">
        <v>3</v>
      </c>
      <c r="D9" s="61" t="s">
        <v>4</v>
      </c>
      <c r="E9" s="61" t="s">
        <v>3</v>
      </c>
      <c r="F9" s="61" t="s">
        <v>4</v>
      </c>
      <c r="G9" s="61" t="s">
        <v>3</v>
      </c>
      <c r="H9" s="61" t="s">
        <v>4</v>
      </c>
      <c r="I9" s="62" t="s">
        <v>3</v>
      </c>
      <c r="J9" s="62" t="s">
        <v>4</v>
      </c>
      <c r="K9" s="9" t="s">
        <v>52</v>
      </c>
      <c r="L9" s="43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50"/>
    </row>
    <row r="11" spans="1:12" s="3" customFormat="1" ht="14.4" customHeight="1" x14ac:dyDescent="0.25">
      <c r="A11" s="32">
        <v>1</v>
      </c>
      <c r="B11" s="33" t="s">
        <v>6</v>
      </c>
      <c r="C11" s="34">
        <v>3</v>
      </c>
      <c r="D11" s="34">
        <v>3</v>
      </c>
      <c r="E11" s="34">
        <v>3</v>
      </c>
      <c r="F11" s="34">
        <v>3</v>
      </c>
      <c r="G11" s="34">
        <v>3</v>
      </c>
      <c r="H11" s="34">
        <v>3</v>
      </c>
      <c r="I11" s="38">
        <v>3</v>
      </c>
      <c r="J11" s="38">
        <v>3</v>
      </c>
      <c r="K11" s="47">
        <f>SUM(C11:J11)/2</f>
        <v>12</v>
      </c>
      <c r="L11" s="47">
        <f>K11*30</f>
        <v>360</v>
      </c>
    </row>
    <row r="12" spans="1:12" s="3" customFormat="1" ht="15.75" customHeight="1" x14ac:dyDescent="0.25">
      <c r="A12" s="46">
        <v>2</v>
      </c>
      <c r="B12" s="15" t="s">
        <v>41</v>
      </c>
      <c r="C12" s="35">
        <v>2</v>
      </c>
      <c r="D12" s="35">
        <v>2</v>
      </c>
      <c r="E12" s="35">
        <v>2</v>
      </c>
      <c r="F12" s="35">
        <v>2</v>
      </c>
      <c r="G12" s="35">
        <v>3</v>
      </c>
      <c r="H12" s="35">
        <v>3</v>
      </c>
      <c r="I12" s="39">
        <v>2</v>
      </c>
      <c r="J12" s="39">
        <v>4</v>
      </c>
      <c r="K12" s="44">
        <f t="shared" ref="K12:K26" si="0">SUM(C12:J12)/2</f>
        <v>10</v>
      </c>
      <c r="L12" s="44">
        <f t="shared" ref="L12:L26" si="1">K12*30</f>
        <v>300</v>
      </c>
    </row>
    <row r="13" spans="1:12" s="3" customFormat="1" ht="16.5" customHeight="1" x14ac:dyDescent="0.25">
      <c r="A13" s="46">
        <v>3</v>
      </c>
      <c r="B13" s="15" t="s">
        <v>42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9">
        <v>1</v>
      </c>
      <c r="J13" s="39">
        <v>3</v>
      </c>
      <c r="K13" s="44">
        <f t="shared" si="0"/>
        <v>5</v>
      </c>
      <c r="L13" s="44">
        <f t="shared" si="1"/>
        <v>150</v>
      </c>
    </row>
    <row r="14" spans="1:12" s="3" customFormat="1" ht="14.4" customHeight="1" x14ac:dyDescent="0.25">
      <c r="A14" s="46">
        <v>4</v>
      </c>
      <c r="B14" s="15" t="s">
        <v>22</v>
      </c>
      <c r="C14" s="35"/>
      <c r="D14" s="35"/>
      <c r="E14" s="35">
        <v>1</v>
      </c>
      <c r="F14" s="35">
        <v>1</v>
      </c>
      <c r="G14" s="35"/>
      <c r="H14" s="35"/>
      <c r="I14" s="39"/>
      <c r="J14" s="39"/>
      <c r="K14" s="44">
        <f t="shared" si="0"/>
        <v>1</v>
      </c>
      <c r="L14" s="44">
        <f t="shared" si="1"/>
        <v>30</v>
      </c>
    </row>
    <row r="15" spans="1:12" s="3" customFormat="1" ht="14.4" customHeight="1" x14ac:dyDescent="0.25">
      <c r="A15" s="46">
        <v>5</v>
      </c>
      <c r="B15" s="15" t="s">
        <v>7</v>
      </c>
      <c r="C15" s="35">
        <v>2</v>
      </c>
      <c r="D15" s="35">
        <v>2</v>
      </c>
      <c r="E15" s="35"/>
      <c r="F15" s="35"/>
      <c r="G15" s="35"/>
      <c r="H15" s="35"/>
      <c r="I15" s="39"/>
      <c r="J15" s="39"/>
      <c r="K15" s="44">
        <f t="shared" si="0"/>
        <v>2</v>
      </c>
      <c r="L15" s="44">
        <f t="shared" si="1"/>
        <v>60</v>
      </c>
    </row>
    <row r="16" spans="1:12" s="3" customFormat="1" ht="13.95" customHeight="1" x14ac:dyDescent="0.25">
      <c r="A16" s="46">
        <v>6</v>
      </c>
      <c r="B16" s="15" t="s">
        <v>8</v>
      </c>
      <c r="C16" s="35">
        <v>1</v>
      </c>
      <c r="D16" s="35">
        <v>1</v>
      </c>
      <c r="E16" s="35"/>
      <c r="F16" s="35"/>
      <c r="G16" s="35"/>
      <c r="H16" s="35"/>
      <c r="I16" s="39"/>
      <c r="J16" s="39"/>
      <c r="K16" s="44">
        <f t="shared" si="0"/>
        <v>1</v>
      </c>
      <c r="L16" s="44">
        <f t="shared" si="1"/>
        <v>30</v>
      </c>
    </row>
    <row r="17" spans="1:12" s="3" customFormat="1" ht="16.95" customHeight="1" x14ac:dyDescent="0.25">
      <c r="A17" s="46">
        <v>7</v>
      </c>
      <c r="B17" s="15" t="s">
        <v>9</v>
      </c>
      <c r="C17" s="35">
        <v>1</v>
      </c>
      <c r="D17" s="35">
        <v>1</v>
      </c>
      <c r="E17" s="35">
        <v>1</v>
      </c>
      <c r="F17" s="35">
        <v>1</v>
      </c>
      <c r="G17" s="35"/>
      <c r="H17" s="35"/>
      <c r="I17" s="39"/>
      <c r="J17" s="39"/>
      <c r="K17" s="44">
        <f t="shared" si="0"/>
        <v>2</v>
      </c>
      <c r="L17" s="44">
        <f t="shared" si="1"/>
        <v>60</v>
      </c>
    </row>
    <row r="18" spans="1:12" s="3" customFormat="1" ht="13.95" customHeight="1" x14ac:dyDescent="0.25">
      <c r="A18" s="46">
        <v>8</v>
      </c>
      <c r="B18" s="15" t="s">
        <v>10</v>
      </c>
      <c r="C18" s="35">
        <v>1</v>
      </c>
      <c r="D18" s="35">
        <v>1</v>
      </c>
      <c r="E18" s="35"/>
      <c r="F18" s="35"/>
      <c r="G18" s="35"/>
      <c r="H18" s="35"/>
      <c r="I18" s="39"/>
      <c r="J18" s="39"/>
      <c r="K18" s="44">
        <f t="shared" si="0"/>
        <v>1</v>
      </c>
      <c r="L18" s="44">
        <f t="shared" si="1"/>
        <v>30</v>
      </c>
    </row>
    <row r="19" spans="1:12" s="3" customFormat="1" ht="15" customHeight="1" x14ac:dyDescent="0.25">
      <c r="A19" s="46">
        <v>9</v>
      </c>
      <c r="B19" s="15" t="s">
        <v>11</v>
      </c>
      <c r="C19" s="35">
        <v>1</v>
      </c>
      <c r="D19" s="35">
        <v>1</v>
      </c>
      <c r="E19" s="35"/>
      <c r="F19" s="35"/>
      <c r="G19" s="35"/>
      <c r="H19" s="35"/>
      <c r="I19" s="39"/>
      <c r="J19" s="39"/>
      <c r="K19" s="44">
        <f t="shared" si="0"/>
        <v>1</v>
      </c>
      <c r="L19" s="44">
        <f t="shared" si="1"/>
        <v>30</v>
      </c>
    </row>
    <row r="20" spans="1:12" s="3" customFormat="1" ht="13.95" customHeight="1" x14ac:dyDescent="0.25">
      <c r="A20" s="46">
        <v>10</v>
      </c>
      <c r="B20" s="15" t="s">
        <v>12</v>
      </c>
      <c r="C20" s="35">
        <v>1</v>
      </c>
      <c r="D20" s="35">
        <v>1</v>
      </c>
      <c r="E20" s="35"/>
      <c r="F20" s="35"/>
      <c r="G20" s="35"/>
      <c r="H20" s="35"/>
      <c r="I20" s="39"/>
      <c r="J20" s="39"/>
      <c r="K20" s="44">
        <f t="shared" si="0"/>
        <v>1</v>
      </c>
      <c r="L20" s="44">
        <f t="shared" si="1"/>
        <v>30</v>
      </c>
    </row>
    <row r="21" spans="1:12" s="3" customFormat="1" ht="13.95" customHeight="1" x14ac:dyDescent="0.25">
      <c r="A21" s="46">
        <v>11</v>
      </c>
      <c r="B21" s="15" t="s">
        <v>13</v>
      </c>
      <c r="C21" s="35">
        <v>1</v>
      </c>
      <c r="D21" s="35">
        <v>1</v>
      </c>
      <c r="E21" s="35"/>
      <c r="F21" s="35"/>
      <c r="G21" s="35"/>
      <c r="H21" s="35"/>
      <c r="I21" s="39"/>
      <c r="J21" s="39"/>
      <c r="K21" s="44">
        <f t="shared" si="0"/>
        <v>1</v>
      </c>
      <c r="L21" s="44">
        <f t="shared" si="1"/>
        <v>30</v>
      </c>
    </row>
    <row r="22" spans="1:12" s="3" customFormat="1" ht="13.95" customHeight="1" x14ac:dyDescent="0.25">
      <c r="A22" s="46">
        <v>12</v>
      </c>
      <c r="B22" s="15" t="s">
        <v>14</v>
      </c>
      <c r="C22" s="35">
        <v>2</v>
      </c>
      <c r="D22" s="35">
        <v>2</v>
      </c>
      <c r="E22" s="35">
        <v>2</v>
      </c>
      <c r="F22" s="35">
        <v>2</v>
      </c>
      <c r="G22" s="35">
        <v>3</v>
      </c>
      <c r="H22" s="35">
        <v>3</v>
      </c>
      <c r="I22" s="39">
        <v>3</v>
      </c>
      <c r="J22" s="39">
        <v>3</v>
      </c>
      <c r="K22" s="44">
        <f t="shared" si="0"/>
        <v>10</v>
      </c>
      <c r="L22" s="44">
        <f t="shared" si="1"/>
        <v>300</v>
      </c>
    </row>
    <row r="23" spans="1:12" s="3" customFormat="1" ht="15" customHeight="1" x14ac:dyDescent="0.25">
      <c r="A23" s="46">
        <v>13</v>
      </c>
      <c r="B23" s="15" t="s">
        <v>15</v>
      </c>
      <c r="C23" s="35">
        <v>1</v>
      </c>
      <c r="D23" s="35">
        <v>1</v>
      </c>
      <c r="E23" s="35"/>
      <c r="F23" s="35"/>
      <c r="G23" s="35"/>
      <c r="H23" s="35"/>
      <c r="I23" s="39"/>
      <c r="J23" s="39"/>
      <c r="K23" s="44">
        <f t="shared" si="0"/>
        <v>1</v>
      </c>
      <c r="L23" s="44">
        <f t="shared" si="1"/>
        <v>30</v>
      </c>
    </row>
    <row r="24" spans="1:12" s="3" customFormat="1" ht="15.6" customHeight="1" x14ac:dyDescent="0.25">
      <c r="A24" s="46">
        <v>14</v>
      </c>
      <c r="B24" s="15" t="s">
        <v>16</v>
      </c>
      <c r="C24" s="35">
        <v>3</v>
      </c>
      <c r="D24" s="35">
        <v>3</v>
      </c>
      <c r="E24" s="35">
        <v>3</v>
      </c>
      <c r="F24" s="35">
        <v>3</v>
      </c>
      <c r="G24" s="35">
        <v>3</v>
      </c>
      <c r="H24" s="35">
        <v>3</v>
      </c>
      <c r="I24" s="39">
        <v>3</v>
      </c>
      <c r="J24" s="39">
        <v>3</v>
      </c>
      <c r="K24" s="44">
        <f t="shared" si="0"/>
        <v>12</v>
      </c>
      <c r="L24" s="44">
        <f t="shared" si="1"/>
        <v>360</v>
      </c>
    </row>
    <row r="25" spans="1:12" s="3" customFormat="1" ht="14.4" customHeight="1" x14ac:dyDescent="0.25">
      <c r="A25" s="46">
        <v>15</v>
      </c>
      <c r="B25" s="15" t="s">
        <v>17</v>
      </c>
      <c r="C25" s="35">
        <v>1</v>
      </c>
      <c r="D25" s="35">
        <v>1</v>
      </c>
      <c r="E25" s="35"/>
      <c r="F25" s="35"/>
      <c r="G25" s="35"/>
      <c r="H25" s="35"/>
      <c r="I25" s="39"/>
      <c r="J25" s="39"/>
      <c r="K25" s="44">
        <f t="shared" si="0"/>
        <v>1</v>
      </c>
      <c r="L25" s="44">
        <f t="shared" si="1"/>
        <v>30</v>
      </c>
    </row>
    <row r="26" spans="1:12" s="3" customFormat="1" ht="18" customHeight="1" x14ac:dyDescent="0.25">
      <c r="A26" s="46">
        <v>16</v>
      </c>
      <c r="B26" s="15" t="s">
        <v>31</v>
      </c>
      <c r="C26" s="35">
        <v>1</v>
      </c>
      <c r="D26" s="35">
        <v>1</v>
      </c>
      <c r="E26" s="35">
        <v>1</v>
      </c>
      <c r="F26" s="35">
        <v>1</v>
      </c>
      <c r="G26" s="35">
        <v>1</v>
      </c>
      <c r="H26" s="35">
        <v>1</v>
      </c>
      <c r="I26" s="39">
        <v>1</v>
      </c>
      <c r="J26" s="39">
        <v>1</v>
      </c>
      <c r="K26" s="44">
        <f t="shared" si="0"/>
        <v>4</v>
      </c>
      <c r="L26" s="44">
        <f t="shared" si="1"/>
        <v>120</v>
      </c>
    </row>
    <row r="27" spans="1:12" s="3" customFormat="1" ht="12" customHeight="1" x14ac:dyDescent="0.25">
      <c r="A27" s="102" t="s">
        <v>23</v>
      </c>
      <c r="B27" s="103"/>
      <c r="C27" s="48">
        <f>SUM(C10:C26)</f>
        <v>22</v>
      </c>
      <c r="D27" s="48">
        <f t="shared" ref="D27:J27" si="2">SUM(D10:D26)</f>
        <v>22</v>
      </c>
      <c r="E27" s="48">
        <f t="shared" si="2"/>
        <v>14</v>
      </c>
      <c r="F27" s="48">
        <f t="shared" si="2"/>
        <v>14</v>
      </c>
      <c r="G27" s="55">
        <f t="shared" si="2"/>
        <v>14</v>
      </c>
      <c r="H27" s="55">
        <f t="shared" si="2"/>
        <v>14</v>
      </c>
      <c r="I27" s="40">
        <f t="shared" si="2"/>
        <v>13</v>
      </c>
      <c r="J27" s="40">
        <f t="shared" si="2"/>
        <v>17</v>
      </c>
      <c r="K27" s="100">
        <f>SUM(K11:K26)</f>
        <v>65</v>
      </c>
      <c r="L27" s="100">
        <f>SUM(L11:L26)</f>
        <v>1950</v>
      </c>
    </row>
    <row r="28" spans="1:12" s="3" customFormat="1" ht="12" customHeight="1" x14ac:dyDescent="0.25">
      <c r="A28" s="104"/>
      <c r="B28" s="105"/>
      <c r="C28" s="106">
        <f>(C27+D27)/2</f>
        <v>22</v>
      </c>
      <c r="D28" s="107"/>
      <c r="E28" s="106">
        <f>(E27+F27)/2</f>
        <v>14</v>
      </c>
      <c r="F28" s="107"/>
      <c r="G28" s="106">
        <f>(G27+H27)/2</f>
        <v>14</v>
      </c>
      <c r="H28" s="107"/>
      <c r="I28" s="117">
        <f>(I27+J27)/2</f>
        <v>15</v>
      </c>
      <c r="J28" s="118"/>
      <c r="K28" s="101"/>
      <c r="L28" s="101"/>
    </row>
    <row r="29" spans="1:12" s="3" customFormat="1" ht="12" customHeight="1" x14ac:dyDescent="0.25">
      <c r="A29" s="148" t="s">
        <v>29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0"/>
    </row>
    <row r="30" spans="1:12" s="3" customFormat="1" ht="15" customHeight="1" x14ac:dyDescent="0.25">
      <c r="A30" s="46">
        <v>1</v>
      </c>
      <c r="B30" s="15" t="s">
        <v>10</v>
      </c>
      <c r="C30" s="37"/>
      <c r="D30" s="37"/>
      <c r="E30" s="35">
        <v>2</v>
      </c>
      <c r="F30" s="35">
        <v>2</v>
      </c>
      <c r="G30" s="35">
        <v>2</v>
      </c>
      <c r="H30" s="35">
        <v>2</v>
      </c>
      <c r="I30" s="39">
        <v>2</v>
      </c>
      <c r="J30" s="39">
        <v>6</v>
      </c>
      <c r="K30" s="44">
        <f>SUM(C30:J30)/2</f>
        <v>8</v>
      </c>
      <c r="L30" s="44">
        <f>K30*30</f>
        <v>240</v>
      </c>
    </row>
    <row r="31" spans="1:12" s="3" customFormat="1" ht="14.25" customHeight="1" x14ac:dyDescent="0.25">
      <c r="A31" s="46">
        <v>2</v>
      </c>
      <c r="B31" s="15" t="s">
        <v>14</v>
      </c>
      <c r="C31" s="17"/>
      <c r="D31" s="17"/>
      <c r="E31" s="35">
        <v>2</v>
      </c>
      <c r="F31" s="35">
        <v>2</v>
      </c>
      <c r="G31" s="35">
        <v>2</v>
      </c>
      <c r="H31" s="35">
        <v>2</v>
      </c>
      <c r="I31" s="39">
        <v>2</v>
      </c>
      <c r="J31" s="39">
        <v>2</v>
      </c>
      <c r="K31" s="44">
        <f>SUM(C31:J31)/2</f>
        <v>6</v>
      </c>
      <c r="L31" s="44">
        <f>K31*30</f>
        <v>180</v>
      </c>
    </row>
    <row r="32" spans="1:12" s="3" customFormat="1" ht="21" customHeight="1" x14ac:dyDescent="0.25">
      <c r="A32" s="46">
        <v>3</v>
      </c>
      <c r="B32" s="15" t="s">
        <v>72</v>
      </c>
      <c r="C32" s="17"/>
      <c r="D32" s="17"/>
      <c r="E32" s="17"/>
      <c r="F32" s="17"/>
      <c r="G32" s="17">
        <v>2</v>
      </c>
      <c r="H32" s="17">
        <v>2</v>
      </c>
      <c r="I32" s="41">
        <v>2</v>
      </c>
      <c r="J32" s="41">
        <v>2</v>
      </c>
      <c r="K32" s="44">
        <f>SUM(C32:J32)/2</f>
        <v>4</v>
      </c>
      <c r="L32" s="44">
        <f>K32*30</f>
        <v>120</v>
      </c>
    </row>
    <row r="33" spans="1:12" s="3" customFormat="1" ht="12" customHeight="1" x14ac:dyDescent="0.25">
      <c r="A33" s="113" t="s">
        <v>18</v>
      </c>
      <c r="B33" s="114"/>
      <c r="C33" s="48"/>
      <c r="D33" s="48"/>
      <c r="E33" s="48">
        <f>SUM(E29:E31)</f>
        <v>4</v>
      </c>
      <c r="F33" s="48">
        <f>SUM(F29:F31)</f>
        <v>4</v>
      </c>
      <c r="G33" s="55">
        <f t="shared" ref="G33:L33" si="3">SUM(G29:G32)</f>
        <v>6</v>
      </c>
      <c r="H33" s="55">
        <f t="shared" si="3"/>
        <v>6</v>
      </c>
      <c r="I33" s="40">
        <f t="shared" si="3"/>
        <v>6</v>
      </c>
      <c r="J33" s="40">
        <f t="shared" si="3"/>
        <v>10</v>
      </c>
      <c r="K33" s="100">
        <f t="shared" si="3"/>
        <v>18</v>
      </c>
      <c r="L33" s="100">
        <f t="shared" si="3"/>
        <v>540</v>
      </c>
    </row>
    <row r="34" spans="1:12" s="3" customFormat="1" ht="10.5" customHeight="1" x14ac:dyDescent="0.25">
      <c r="A34" s="115"/>
      <c r="B34" s="116"/>
      <c r="C34" s="106"/>
      <c r="D34" s="107"/>
      <c r="E34" s="106">
        <f>(E33+F33)/2</f>
        <v>4</v>
      </c>
      <c r="F34" s="107"/>
      <c r="G34" s="106">
        <f>(G33+H33)/2</f>
        <v>6</v>
      </c>
      <c r="H34" s="107"/>
      <c r="I34" s="117">
        <f>(I33+J33)/2</f>
        <v>8</v>
      </c>
      <c r="J34" s="118"/>
      <c r="K34" s="101"/>
      <c r="L34" s="101"/>
    </row>
    <row r="35" spans="1:12" s="3" customFormat="1" ht="16.95" customHeight="1" x14ac:dyDescent="0.25">
      <c r="A35" s="144" t="s">
        <v>19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5"/>
    </row>
    <row r="36" spans="1:12" s="3" customFormat="1" ht="16.2" customHeight="1" x14ac:dyDescent="0.25">
      <c r="A36" s="46">
        <v>1</v>
      </c>
      <c r="B36" s="15" t="s">
        <v>61</v>
      </c>
      <c r="C36" s="17">
        <v>1</v>
      </c>
      <c r="D36" s="17">
        <v>1</v>
      </c>
      <c r="E36" s="17"/>
      <c r="F36" s="17"/>
      <c r="G36" s="17"/>
      <c r="H36" s="17"/>
      <c r="I36" s="41"/>
      <c r="J36" s="41"/>
      <c r="K36" s="44">
        <f t="shared" ref="K36:K40" si="4">SUM(C36:J36)/2</f>
        <v>1</v>
      </c>
      <c r="L36" s="44">
        <f t="shared" ref="L36:L40" si="5">K36*30</f>
        <v>30</v>
      </c>
    </row>
    <row r="37" spans="1:12" s="3" customFormat="1" ht="28.2" customHeight="1" x14ac:dyDescent="0.25">
      <c r="A37" s="46">
        <v>2</v>
      </c>
      <c r="B37" s="15" t="s">
        <v>62</v>
      </c>
      <c r="C37" s="17">
        <v>3</v>
      </c>
      <c r="D37" s="17">
        <v>3</v>
      </c>
      <c r="E37" s="17">
        <v>3</v>
      </c>
      <c r="F37" s="17">
        <v>3</v>
      </c>
      <c r="G37" s="17"/>
      <c r="H37" s="17"/>
      <c r="I37" s="41"/>
      <c r="J37" s="41"/>
      <c r="K37" s="44">
        <f t="shared" si="4"/>
        <v>6</v>
      </c>
      <c r="L37" s="44">
        <f t="shared" si="5"/>
        <v>180</v>
      </c>
    </row>
    <row r="38" spans="1:12" s="3" customFormat="1" ht="15" customHeight="1" x14ac:dyDescent="0.25">
      <c r="A38" s="46">
        <v>3</v>
      </c>
      <c r="B38" s="15" t="s">
        <v>63</v>
      </c>
      <c r="C38" s="17">
        <v>3</v>
      </c>
      <c r="D38" s="17">
        <v>3</v>
      </c>
      <c r="E38" s="17">
        <v>4</v>
      </c>
      <c r="F38" s="17">
        <v>4</v>
      </c>
      <c r="G38" s="17"/>
      <c r="H38" s="17"/>
      <c r="I38" s="41"/>
      <c r="J38" s="41"/>
      <c r="K38" s="44">
        <f t="shared" si="4"/>
        <v>7</v>
      </c>
      <c r="L38" s="44">
        <f t="shared" si="5"/>
        <v>210</v>
      </c>
    </row>
    <row r="39" spans="1:12" s="3" customFormat="1" ht="15.6" customHeight="1" x14ac:dyDescent="0.25">
      <c r="A39" s="46">
        <v>4</v>
      </c>
      <c r="B39" s="15" t="s">
        <v>38</v>
      </c>
      <c r="C39" s="17"/>
      <c r="D39" s="17"/>
      <c r="E39" s="17"/>
      <c r="F39" s="17"/>
      <c r="G39" s="17">
        <v>6</v>
      </c>
      <c r="H39" s="17">
        <v>6</v>
      </c>
      <c r="I39" s="41">
        <v>4</v>
      </c>
      <c r="J39" s="41"/>
      <c r="K39" s="44">
        <f t="shared" si="4"/>
        <v>8</v>
      </c>
      <c r="L39" s="44">
        <f t="shared" si="5"/>
        <v>240</v>
      </c>
    </row>
    <row r="40" spans="1:12" s="3" customFormat="1" ht="16.95" customHeight="1" x14ac:dyDescent="0.25">
      <c r="A40" s="46">
        <v>5</v>
      </c>
      <c r="B40" s="15" t="s">
        <v>48</v>
      </c>
      <c r="C40" s="17"/>
      <c r="D40" s="17"/>
      <c r="E40" s="17">
        <v>1</v>
      </c>
      <c r="F40" s="17">
        <v>1</v>
      </c>
      <c r="G40" s="17">
        <v>2</v>
      </c>
      <c r="H40" s="17">
        <v>2</v>
      </c>
      <c r="I40" s="41"/>
      <c r="J40" s="41"/>
      <c r="K40" s="44">
        <f t="shared" si="4"/>
        <v>3</v>
      </c>
      <c r="L40" s="44">
        <f t="shared" si="5"/>
        <v>90</v>
      </c>
    </row>
    <row r="41" spans="1:12" s="3" customFormat="1" ht="12" customHeight="1" x14ac:dyDescent="0.25">
      <c r="A41" s="113" t="s">
        <v>18</v>
      </c>
      <c r="B41" s="114"/>
      <c r="C41" s="48">
        <f t="shared" ref="C41:L41" si="6">SUM(C36:C40)</f>
        <v>7</v>
      </c>
      <c r="D41" s="48">
        <f t="shared" si="6"/>
        <v>7</v>
      </c>
      <c r="E41" s="48">
        <f t="shared" si="6"/>
        <v>8</v>
      </c>
      <c r="F41" s="48">
        <f t="shared" si="6"/>
        <v>8</v>
      </c>
      <c r="G41" s="55">
        <f t="shared" si="6"/>
        <v>8</v>
      </c>
      <c r="H41" s="55">
        <f t="shared" si="6"/>
        <v>8</v>
      </c>
      <c r="I41" s="40">
        <f t="shared" si="6"/>
        <v>4</v>
      </c>
      <c r="J41" s="40"/>
      <c r="K41" s="100">
        <f t="shared" si="6"/>
        <v>25</v>
      </c>
      <c r="L41" s="100">
        <f t="shared" si="6"/>
        <v>750</v>
      </c>
    </row>
    <row r="42" spans="1:12" s="3" customFormat="1" ht="12" customHeight="1" x14ac:dyDescent="0.25">
      <c r="A42" s="115"/>
      <c r="B42" s="116"/>
      <c r="C42" s="106">
        <f>(C41+D41)/2</f>
        <v>7</v>
      </c>
      <c r="D42" s="107"/>
      <c r="E42" s="106">
        <f>(E41+F41)/2</f>
        <v>8</v>
      </c>
      <c r="F42" s="107"/>
      <c r="G42" s="106">
        <f>(G41+H41)/2</f>
        <v>8</v>
      </c>
      <c r="H42" s="107"/>
      <c r="I42" s="117">
        <f>(I41+J41)/2</f>
        <v>2</v>
      </c>
      <c r="J42" s="118"/>
      <c r="K42" s="101"/>
      <c r="L42" s="101"/>
    </row>
    <row r="43" spans="1:12" s="3" customFormat="1" ht="12" customHeight="1" x14ac:dyDescent="0.25">
      <c r="A43" s="146" t="s">
        <v>33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2" s="3" customFormat="1" ht="15" customHeight="1" x14ac:dyDescent="0.25">
      <c r="A44" s="46">
        <v>1</v>
      </c>
      <c r="B44" s="15" t="s">
        <v>64</v>
      </c>
      <c r="C44" s="35">
        <v>2</v>
      </c>
      <c r="D44" s="35">
        <v>2</v>
      </c>
      <c r="E44" s="17">
        <v>5</v>
      </c>
      <c r="F44" s="17">
        <v>5</v>
      </c>
      <c r="G44" s="17"/>
      <c r="H44" s="17"/>
      <c r="I44" s="41"/>
      <c r="J44" s="41"/>
      <c r="K44" s="44">
        <f>SUM(C44:J44)/2</f>
        <v>7</v>
      </c>
      <c r="L44" s="44">
        <f>K44*30</f>
        <v>210</v>
      </c>
    </row>
    <row r="45" spans="1:12" s="3" customFormat="1" ht="15.6" customHeight="1" x14ac:dyDescent="0.25">
      <c r="A45" s="46">
        <v>2</v>
      </c>
      <c r="B45" s="15" t="s">
        <v>65</v>
      </c>
      <c r="C45" s="17">
        <v>2</v>
      </c>
      <c r="D45" s="17">
        <v>2</v>
      </c>
      <c r="E45" s="17">
        <v>4</v>
      </c>
      <c r="F45" s="17">
        <v>4</v>
      </c>
      <c r="G45" s="17"/>
      <c r="H45" s="17"/>
      <c r="I45" s="41"/>
      <c r="J45" s="41"/>
      <c r="K45" s="44">
        <f>SUM(C45:J45)/2</f>
        <v>6</v>
      </c>
      <c r="L45" s="44">
        <f>K45*30</f>
        <v>180</v>
      </c>
    </row>
    <row r="46" spans="1:12" s="3" customFormat="1" ht="13.95" customHeight="1" x14ac:dyDescent="0.25">
      <c r="A46" s="46">
        <v>3</v>
      </c>
      <c r="B46" s="15" t="s">
        <v>66</v>
      </c>
      <c r="C46" s="17"/>
      <c r="D46" s="17"/>
      <c r="E46" s="17"/>
      <c r="F46" s="17"/>
      <c r="G46" s="17">
        <v>3</v>
      </c>
      <c r="H46" s="17">
        <v>3</v>
      </c>
      <c r="I46" s="41">
        <v>7</v>
      </c>
      <c r="J46" s="41"/>
      <c r="K46" s="44">
        <f>SUM(C46:J46)/2</f>
        <v>6.5</v>
      </c>
      <c r="L46" s="44">
        <f>K46*30</f>
        <v>195</v>
      </c>
    </row>
    <row r="47" spans="1:12" ht="15.6" customHeight="1" x14ac:dyDescent="0.25">
      <c r="A47" s="46">
        <v>4</v>
      </c>
      <c r="B47" s="15" t="s">
        <v>84</v>
      </c>
      <c r="C47" s="17"/>
      <c r="D47" s="17"/>
      <c r="E47" s="17"/>
      <c r="F47" s="17"/>
      <c r="G47" s="17">
        <v>3</v>
      </c>
      <c r="H47" s="17">
        <v>3</v>
      </c>
      <c r="I47" s="41">
        <v>5</v>
      </c>
      <c r="J47" s="42"/>
      <c r="K47" s="44">
        <f>SUM(C47:J47)/2</f>
        <v>5.5</v>
      </c>
      <c r="L47" s="44">
        <f>K47*30</f>
        <v>165</v>
      </c>
    </row>
    <row r="48" spans="1:12" ht="12" customHeight="1" x14ac:dyDescent="0.25">
      <c r="A48" s="113" t="s">
        <v>18</v>
      </c>
      <c r="B48" s="114"/>
      <c r="C48" s="48">
        <f>SUM(C44:C47)</f>
        <v>4</v>
      </c>
      <c r="D48" s="48">
        <f>SUM(D44:D47)</f>
        <v>4</v>
      </c>
      <c r="E48" s="48">
        <f t="shared" ref="E48:L48" si="7">SUM(E44:E47)</f>
        <v>9</v>
      </c>
      <c r="F48" s="48">
        <f t="shared" si="7"/>
        <v>9</v>
      </c>
      <c r="G48" s="55">
        <f t="shared" si="7"/>
        <v>6</v>
      </c>
      <c r="H48" s="55">
        <f t="shared" si="7"/>
        <v>6</v>
      </c>
      <c r="I48" s="40">
        <f t="shared" si="7"/>
        <v>12</v>
      </c>
      <c r="J48" s="40"/>
      <c r="K48" s="100">
        <f t="shared" si="7"/>
        <v>25</v>
      </c>
      <c r="L48" s="100">
        <f t="shared" si="7"/>
        <v>750</v>
      </c>
    </row>
    <row r="49" spans="1:13" ht="12" customHeight="1" x14ac:dyDescent="0.25">
      <c r="A49" s="115"/>
      <c r="B49" s="116"/>
      <c r="C49" s="106">
        <f>(C48+D48)/2</f>
        <v>4</v>
      </c>
      <c r="D49" s="107"/>
      <c r="E49" s="106">
        <f>(E48+F48)/2</f>
        <v>9</v>
      </c>
      <c r="F49" s="107"/>
      <c r="G49" s="106">
        <f>(G48+H48)/2</f>
        <v>6</v>
      </c>
      <c r="H49" s="107"/>
      <c r="I49" s="117">
        <f>(I48+J48)/2</f>
        <v>6</v>
      </c>
      <c r="J49" s="118"/>
      <c r="K49" s="101"/>
      <c r="L49" s="101"/>
    </row>
    <row r="50" spans="1:13" ht="12" customHeight="1" x14ac:dyDescent="0.25">
      <c r="A50" s="113" t="s">
        <v>24</v>
      </c>
      <c r="B50" s="114"/>
      <c r="C50" s="48">
        <f t="shared" ref="C50:L50" si="8">C41+C48</f>
        <v>11</v>
      </c>
      <c r="D50" s="48">
        <f t="shared" si="8"/>
        <v>11</v>
      </c>
      <c r="E50" s="48">
        <f t="shared" si="8"/>
        <v>17</v>
      </c>
      <c r="F50" s="48">
        <f t="shared" si="8"/>
        <v>17</v>
      </c>
      <c r="G50" s="55">
        <f t="shared" si="8"/>
        <v>14</v>
      </c>
      <c r="H50" s="55">
        <f t="shared" si="8"/>
        <v>14</v>
      </c>
      <c r="I50" s="40">
        <f t="shared" si="8"/>
        <v>16</v>
      </c>
      <c r="J50" s="40"/>
      <c r="K50" s="100">
        <f t="shared" si="8"/>
        <v>50</v>
      </c>
      <c r="L50" s="100">
        <f t="shared" si="8"/>
        <v>1500</v>
      </c>
    </row>
    <row r="51" spans="1:13" ht="12" customHeight="1" x14ac:dyDescent="0.25">
      <c r="A51" s="115"/>
      <c r="B51" s="116"/>
      <c r="C51" s="106">
        <f>(C50+D50)/2</f>
        <v>11</v>
      </c>
      <c r="D51" s="107"/>
      <c r="E51" s="106">
        <f>(E50+F50)/2</f>
        <v>17</v>
      </c>
      <c r="F51" s="107"/>
      <c r="G51" s="106">
        <f>(G50+H50)/2</f>
        <v>14</v>
      </c>
      <c r="H51" s="107"/>
      <c r="I51" s="117">
        <f>(I50+J50)/2</f>
        <v>8</v>
      </c>
      <c r="J51" s="118"/>
      <c r="K51" s="101"/>
      <c r="L51" s="101"/>
    </row>
    <row r="52" spans="1:13" s="1" customFormat="1" ht="15.75" customHeight="1" x14ac:dyDescent="0.2">
      <c r="A52" s="138" t="s">
        <v>79</v>
      </c>
      <c r="B52" s="139"/>
      <c r="C52" s="48">
        <f t="shared" ref="C52:J52" si="9">SUM(C27,C33,C41,C48)</f>
        <v>33</v>
      </c>
      <c r="D52" s="48">
        <f t="shared" si="9"/>
        <v>33</v>
      </c>
      <c r="E52" s="48">
        <f t="shared" si="9"/>
        <v>35</v>
      </c>
      <c r="F52" s="48">
        <f t="shared" si="9"/>
        <v>35</v>
      </c>
      <c r="G52" s="55">
        <f t="shared" si="9"/>
        <v>34</v>
      </c>
      <c r="H52" s="55">
        <f t="shared" si="9"/>
        <v>34</v>
      </c>
      <c r="I52" s="40">
        <f t="shared" si="9"/>
        <v>35</v>
      </c>
      <c r="J52" s="40">
        <f t="shared" si="9"/>
        <v>27</v>
      </c>
      <c r="K52" s="100">
        <f>C53+E53+G53+I53</f>
        <v>133</v>
      </c>
      <c r="L52" s="100">
        <f>SUM(L27,L33,L41,L48,)</f>
        <v>3990</v>
      </c>
      <c r="M52" s="5"/>
    </row>
    <row r="53" spans="1:13" s="1" customFormat="1" ht="15.75" customHeight="1" x14ac:dyDescent="0.2">
      <c r="A53" s="140"/>
      <c r="B53" s="141"/>
      <c r="C53" s="106">
        <f>(C52+D52)/2</f>
        <v>33</v>
      </c>
      <c r="D53" s="107"/>
      <c r="E53" s="106">
        <f>(E52+F52)/2</f>
        <v>35</v>
      </c>
      <c r="F53" s="107"/>
      <c r="G53" s="106">
        <f>(G52+H52)/2</f>
        <v>34</v>
      </c>
      <c r="H53" s="107"/>
      <c r="I53" s="117">
        <f>(I52+J52)/2</f>
        <v>31</v>
      </c>
      <c r="J53" s="118"/>
      <c r="K53" s="101"/>
      <c r="L53" s="101"/>
      <c r="M53" s="5"/>
    </row>
    <row r="54" spans="1:13" s="1" customFormat="1" ht="45.75" customHeight="1" x14ac:dyDescent="0.2">
      <c r="A54" s="144" t="s">
        <v>88</v>
      </c>
      <c r="B54" s="145"/>
      <c r="C54" s="55"/>
      <c r="D54" s="55"/>
      <c r="E54" s="55">
        <v>1</v>
      </c>
      <c r="F54" s="55">
        <v>1</v>
      </c>
      <c r="G54" s="55">
        <v>1</v>
      </c>
      <c r="H54" s="55">
        <v>1</v>
      </c>
      <c r="I54" s="40">
        <v>1</v>
      </c>
      <c r="J54" s="40">
        <v>1</v>
      </c>
      <c r="K54" s="49">
        <f>SUM(C54:J54)/2</f>
        <v>3</v>
      </c>
      <c r="L54" s="49">
        <f>K54*30</f>
        <v>90</v>
      </c>
      <c r="M54" s="5"/>
    </row>
    <row r="55" spans="1:13" s="1" customFormat="1" ht="15.75" customHeight="1" x14ac:dyDescent="0.2">
      <c r="A55" s="102" t="s">
        <v>80</v>
      </c>
      <c r="B55" s="103"/>
      <c r="C55" s="55">
        <f>SUM(C52,C54:C54)</f>
        <v>33</v>
      </c>
      <c r="D55" s="55">
        <f t="shared" ref="D55:J55" si="10">SUM(D52,D54:D54)</f>
        <v>33</v>
      </c>
      <c r="E55" s="55">
        <f t="shared" si="10"/>
        <v>36</v>
      </c>
      <c r="F55" s="55">
        <f t="shared" si="10"/>
        <v>36</v>
      </c>
      <c r="G55" s="55">
        <f t="shared" si="10"/>
        <v>35</v>
      </c>
      <c r="H55" s="55">
        <f t="shared" si="10"/>
        <v>35</v>
      </c>
      <c r="I55" s="40">
        <f t="shared" si="10"/>
        <v>36</v>
      </c>
      <c r="J55" s="40">
        <f t="shared" si="10"/>
        <v>28</v>
      </c>
      <c r="K55" s="100">
        <f>SUM(C55:J55)/2</f>
        <v>136</v>
      </c>
      <c r="L55" s="100">
        <f>K55*30</f>
        <v>4080</v>
      </c>
      <c r="M55" s="5"/>
    </row>
    <row r="56" spans="1:13" s="1" customFormat="1" ht="15.75" customHeight="1" x14ac:dyDescent="0.2">
      <c r="A56" s="104"/>
      <c r="B56" s="105"/>
      <c r="C56" s="106">
        <f>(C55+D55)/2</f>
        <v>33</v>
      </c>
      <c r="D56" s="107"/>
      <c r="E56" s="106">
        <f>(E55+F55)/2</f>
        <v>36</v>
      </c>
      <c r="F56" s="107"/>
      <c r="G56" s="106">
        <f>(G55+H55)/2</f>
        <v>35</v>
      </c>
      <c r="H56" s="107"/>
      <c r="I56" s="117">
        <f>(I55+J55)/2</f>
        <v>32</v>
      </c>
      <c r="J56" s="118"/>
      <c r="K56" s="101"/>
      <c r="L56" s="101"/>
      <c r="M56" s="5"/>
    </row>
    <row r="57" spans="1:13" ht="13.95" customHeight="1" x14ac:dyDescent="0.25">
      <c r="A57" s="46">
        <v>1</v>
      </c>
      <c r="B57" s="15" t="s">
        <v>40</v>
      </c>
      <c r="C57" s="109" t="s">
        <v>67</v>
      </c>
      <c r="D57" s="110"/>
      <c r="E57" s="109" t="s">
        <v>67</v>
      </c>
      <c r="F57" s="110"/>
      <c r="G57" s="109" t="s">
        <v>67</v>
      </c>
      <c r="H57" s="110"/>
      <c r="I57" s="111"/>
      <c r="J57" s="112"/>
      <c r="K57" s="44">
        <v>1.21</v>
      </c>
      <c r="L57" s="44">
        <v>42</v>
      </c>
    </row>
    <row r="58" spans="1:13" ht="16.95" customHeight="1" x14ac:dyDescent="0.25">
      <c r="A58" s="46">
        <v>3</v>
      </c>
      <c r="B58" s="15" t="s">
        <v>39</v>
      </c>
      <c r="C58" s="17">
        <v>2</v>
      </c>
      <c r="D58" s="17">
        <v>2</v>
      </c>
      <c r="E58" s="35">
        <v>2</v>
      </c>
      <c r="F58" s="35">
        <v>2</v>
      </c>
      <c r="G58" s="35">
        <v>2</v>
      </c>
      <c r="H58" s="35">
        <v>2</v>
      </c>
      <c r="I58" s="39">
        <v>2</v>
      </c>
      <c r="J58" s="39">
        <v>2</v>
      </c>
      <c r="K58" s="44">
        <f>SUM(C58:J58)/2</f>
        <v>8</v>
      </c>
      <c r="L58" s="44">
        <f>K58*30</f>
        <v>240</v>
      </c>
    </row>
    <row r="59" spans="1:13" ht="18" customHeight="1" x14ac:dyDescent="0.25">
      <c r="A59" s="113" t="s">
        <v>37</v>
      </c>
      <c r="B59" s="114"/>
      <c r="C59" s="58">
        <f t="shared" ref="C59:J59" si="11">SUM(C55,C58,)</f>
        <v>35</v>
      </c>
      <c r="D59" s="58">
        <f t="shared" si="11"/>
        <v>35</v>
      </c>
      <c r="E59" s="58">
        <f t="shared" si="11"/>
        <v>38</v>
      </c>
      <c r="F59" s="58">
        <f t="shared" si="11"/>
        <v>38</v>
      </c>
      <c r="G59" s="58">
        <f t="shared" si="11"/>
        <v>37</v>
      </c>
      <c r="H59" s="58">
        <f t="shared" si="11"/>
        <v>37</v>
      </c>
      <c r="I59" s="63">
        <f t="shared" si="11"/>
        <v>38</v>
      </c>
      <c r="J59" s="63">
        <f t="shared" si="11"/>
        <v>30</v>
      </c>
      <c r="K59" s="122">
        <f>SUM(K55,K56:K58,)</f>
        <v>145.21</v>
      </c>
      <c r="L59" s="124">
        <f>SUM(L55,L57,L58,)</f>
        <v>4362</v>
      </c>
    </row>
    <row r="60" spans="1:13" ht="20.25" customHeight="1" x14ac:dyDescent="0.25">
      <c r="A60" s="115"/>
      <c r="B60" s="116"/>
      <c r="C60" s="126">
        <f>(C59+D59)/2</f>
        <v>35</v>
      </c>
      <c r="D60" s="127"/>
      <c r="E60" s="126">
        <f>(E59+F59)/2</f>
        <v>38</v>
      </c>
      <c r="F60" s="127"/>
      <c r="G60" s="126">
        <f>(G59+H59)/2</f>
        <v>37</v>
      </c>
      <c r="H60" s="127"/>
      <c r="I60" s="142">
        <f>(I59+J59)/2</f>
        <v>34</v>
      </c>
      <c r="J60" s="143"/>
      <c r="K60" s="123"/>
      <c r="L60" s="125"/>
    </row>
    <row r="61" spans="1:13" s="7" customFormat="1" ht="29.25" customHeight="1" x14ac:dyDescent="0.25">
      <c r="A61" s="119" t="s">
        <v>81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1"/>
    </row>
    <row r="62" spans="1:13" s="7" customFormat="1" ht="29.25" customHeight="1" x14ac:dyDescent="0.2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4"/>
    </row>
    <row r="63" spans="1:13" ht="18.75" customHeight="1" x14ac:dyDescent="0.25">
      <c r="A63" s="29"/>
      <c r="B63" s="101" t="s">
        <v>30</v>
      </c>
      <c r="C63" s="101"/>
      <c r="D63" s="101"/>
      <c r="E63" s="101"/>
      <c r="F63" s="101" t="s">
        <v>25</v>
      </c>
      <c r="G63" s="101"/>
      <c r="H63" s="101"/>
      <c r="I63" s="101" t="s">
        <v>26</v>
      </c>
      <c r="J63" s="101"/>
      <c r="K63" s="101"/>
      <c r="L63" s="36"/>
    </row>
    <row r="64" spans="1:13" ht="18.75" customHeight="1" x14ac:dyDescent="0.25">
      <c r="A64" s="29"/>
      <c r="B64" s="128" t="s">
        <v>49</v>
      </c>
      <c r="C64" s="128"/>
      <c r="D64" s="128"/>
      <c r="E64" s="128"/>
      <c r="F64" s="129">
        <v>4</v>
      </c>
      <c r="G64" s="130"/>
      <c r="H64" s="131"/>
      <c r="I64" s="132">
        <v>140</v>
      </c>
      <c r="J64" s="132"/>
      <c r="K64" s="132"/>
      <c r="L64" s="36"/>
    </row>
    <row r="65" spans="1:13" ht="12" customHeight="1" x14ac:dyDescent="0.25">
      <c r="A65" s="29"/>
      <c r="B65" s="128" t="s">
        <v>27</v>
      </c>
      <c r="C65" s="128"/>
      <c r="D65" s="128"/>
      <c r="E65" s="128"/>
      <c r="F65" s="132">
        <v>4</v>
      </c>
      <c r="G65" s="132"/>
      <c r="H65" s="132"/>
      <c r="I65" s="132">
        <v>140</v>
      </c>
      <c r="J65" s="132"/>
      <c r="K65" s="132"/>
      <c r="L65" s="135"/>
    </row>
    <row r="66" spans="1:13" s="4" customFormat="1" ht="12" customHeight="1" x14ac:dyDescent="0.25">
      <c r="A66" s="29"/>
      <c r="B66" s="136" t="s">
        <v>28</v>
      </c>
      <c r="C66" s="136"/>
      <c r="D66" s="136"/>
      <c r="E66" s="136"/>
      <c r="F66" s="137">
        <f>SUM(F64:F65)</f>
        <v>8</v>
      </c>
      <c r="G66" s="137"/>
      <c r="H66" s="137"/>
      <c r="I66" s="137">
        <f>SUM(I64:I65)</f>
        <v>280</v>
      </c>
      <c r="J66" s="137"/>
      <c r="K66" s="137"/>
      <c r="L66" s="135"/>
      <c r="M66" s="3"/>
    </row>
    <row r="67" spans="1:13" s="4" customFormat="1" ht="21" customHeight="1" x14ac:dyDescent="0.25">
      <c r="A67" s="29"/>
      <c r="B67" s="66"/>
      <c r="C67" s="66"/>
      <c r="D67" s="66"/>
      <c r="E67" s="66"/>
      <c r="F67" s="23"/>
      <c r="G67" s="23"/>
      <c r="H67" s="23"/>
      <c r="I67" s="23"/>
      <c r="J67" s="23"/>
      <c r="K67" s="23"/>
      <c r="L67" s="67"/>
      <c r="M67" s="3"/>
    </row>
    <row r="68" spans="1:13" s="4" customFormat="1" ht="13.8" x14ac:dyDescent="0.25">
      <c r="A68" s="108" t="s">
        <v>68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3"/>
    </row>
    <row r="69" spans="1:13" s="4" customFormat="1" ht="13.8" x14ac:dyDescent="0.25">
      <c r="A69" s="108" t="s">
        <v>46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3"/>
    </row>
    <row r="70" spans="1:13" s="4" customFormat="1" x14ac:dyDescent="0.25">
      <c r="A70" s="45"/>
      <c r="B70" s="45"/>
      <c r="C70" s="45"/>
      <c r="D70" s="45"/>
      <c r="E70" s="45"/>
      <c r="F70" s="45"/>
      <c r="G70" s="45"/>
      <c r="H70" s="133"/>
      <c r="I70" s="133"/>
      <c r="J70" s="45"/>
      <c r="K70" s="45"/>
      <c r="L70" s="45"/>
      <c r="M70" s="3"/>
    </row>
    <row r="71" spans="1:13" x14ac:dyDescent="0.25">
      <c r="B71" s="134" t="s">
        <v>73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</row>
  </sheetData>
  <mergeCells count="96">
    <mergeCell ref="A1:L1"/>
    <mergeCell ref="A2:L2"/>
    <mergeCell ref="A3:L3"/>
    <mergeCell ref="A4:L4"/>
    <mergeCell ref="A6:L6"/>
    <mergeCell ref="E8:F8"/>
    <mergeCell ref="G8:H8"/>
    <mergeCell ref="I8:J8"/>
    <mergeCell ref="A10:L10"/>
    <mergeCell ref="A27:B28"/>
    <mergeCell ref="K27:K28"/>
    <mergeCell ref="L27:L28"/>
    <mergeCell ref="C28:D28"/>
    <mergeCell ref="E28:F28"/>
    <mergeCell ref="G28:H28"/>
    <mergeCell ref="A7:A9"/>
    <mergeCell ref="B7:B9"/>
    <mergeCell ref="C7:J7"/>
    <mergeCell ref="K7:L8"/>
    <mergeCell ref="C8:D8"/>
    <mergeCell ref="I28:J28"/>
    <mergeCell ref="A29:L29"/>
    <mergeCell ref="A33:B34"/>
    <mergeCell ref="K33:K34"/>
    <mergeCell ref="L33:L34"/>
    <mergeCell ref="C34:D34"/>
    <mergeCell ref="E34:F34"/>
    <mergeCell ref="G34:H34"/>
    <mergeCell ref="I34:J34"/>
    <mergeCell ref="A35:L35"/>
    <mergeCell ref="A41:B42"/>
    <mergeCell ref="K41:K42"/>
    <mergeCell ref="L41:L42"/>
    <mergeCell ref="C42:D42"/>
    <mergeCell ref="E42:F42"/>
    <mergeCell ref="G42:H42"/>
    <mergeCell ref="I42:J42"/>
    <mergeCell ref="A43:L43"/>
    <mergeCell ref="A48:B49"/>
    <mergeCell ref="K48:K49"/>
    <mergeCell ref="L48:L49"/>
    <mergeCell ref="C49:D49"/>
    <mergeCell ref="E49:F49"/>
    <mergeCell ref="G49:H49"/>
    <mergeCell ref="I49:J49"/>
    <mergeCell ref="A50:B51"/>
    <mergeCell ref="K50:K51"/>
    <mergeCell ref="L50:L51"/>
    <mergeCell ref="C51:D51"/>
    <mergeCell ref="E51:F51"/>
    <mergeCell ref="G51:H51"/>
    <mergeCell ref="I51:J51"/>
    <mergeCell ref="E60:F60"/>
    <mergeCell ref="G60:H60"/>
    <mergeCell ref="I60:J60"/>
    <mergeCell ref="A54:B54"/>
    <mergeCell ref="C56:D56"/>
    <mergeCell ref="A52:B53"/>
    <mergeCell ref="K52:K53"/>
    <mergeCell ref="L52:L53"/>
    <mergeCell ref="C53:D53"/>
    <mergeCell ref="E53:F53"/>
    <mergeCell ref="G53:H53"/>
    <mergeCell ref="I53:J53"/>
    <mergeCell ref="H70:I70"/>
    <mergeCell ref="B71:L71"/>
    <mergeCell ref="B65:E65"/>
    <mergeCell ref="F65:H65"/>
    <mergeCell ref="I65:K65"/>
    <mergeCell ref="L65:L66"/>
    <mergeCell ref="B66:E66"/>
    <mergeCell ref="F66:H66"/>
    <mergeCell ref="I66:K66"/>
    <mergeCell ref="A69:L69"/>
    <mergeCell ref="B63:E63"/>
    <mergeCell ref="F63:H63"/>
    <mergeCell ref="I63:K63"/>
    <mergeCell ref="B64:E64"/>
    <mergeCell ref="F64:H64"/>
    <mergeCell ref="I64:K64"/>
    <mergeCell ref="K55:K56"/>
    <mergeCell ref="L55:L56"/>
    <mergeCell ref="A55:B56"/>
    <mergeCell ref="E56:F56"/>
    <mergeCell ref="A68:L68"/>
    <mergeCell ref="C57:D57"/>
    <mergeCell ref="E57:F57"/>
    <mergeCell ref="G57:H57"/>
    <mergeCell ref="I57:J57"/>
    <mergeCell ref="A59:B60"/>
    <mergeCell ref="G56:H56"/>
    <mergeCell ref="I56:J56"/>
    <mergeCell ref="A61:L61"/>
    <mergeCell ref="K59:K60"/>
    <mergeCell ref="L59:L60"/>
    <mergeCell ref="C60:D60"/>
  </mergeCells>
  <printOptions horizontalCentered="1"/>
  <pageMargins left="0.23622047244094491" right="0.23622047244094491" top="0.35433070866141736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topLeftCell="A37" zoomScaleNormal="100" workbookViewId="0">
      <selection activeCell="M60" sqref="M60"/>
    </sheetView>
  </sheetViews>
  <sheetFormatPr defaultRowHeight="13.2" x14ac:dyDescent="0.25"/>
  <cols>
    <col min="1" max="1" width="4.109375" style="4" customWidth="1"/>
    <col min="2" max="2" width="71.33203125" style="4" customWidth="1"/>
    <col min="3" max="3" width="8.6640625" style="4" customWidth="1"/>
    <col min="4" max="4" width="7.44140625" style="4" customWidth="1"/>
    <col min="5" max="5" width="8.109375" style="4" customWidth="1"/>
    <col min="6" max="6" width="7.44140625" style="4" customWidth="1"/>
    <col min="7" max="7" width="5.6640625" style="4" customWidth="1"/>
    <col min="8" max="8" width="6.33203125" style="4" customWidth="1"/>
    <col min="9" max="9" width="12.6640625" style="4" customWidth="1"/>
    <col min="10" max="10" width="13.6640625" style="4" customWidth="1"/>
    <col min="11" max="11" width="8.88671875" style="3"/>
  </cols>
  <sheetData>
    <row r="1" spans="1:12" ht="17.399999999999999" x14ac:dyDescent="0.25">
      <c r="A1" s="157" t="s">
        <v>83</v>
      </c>
      <c r="B1" s="157"/>
      <c r="C1" s="157"/>
      <c r="D1" s="157"/>
      <c r="E1" s="157"/>
      <c r="F1" s="157"/>
      <c r="G1" s="157"/>
      <c r="H1" s="157"/>
      <c r="I1" s="157"/>
      <c r="J1" s="157"/>
      <c r="K1" s="68"/>
      <c r="L1" s="68"/>
    </row>
    <row r="2" spans="1:12" ht="13.8" x14ac:dyDescent="0.25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13.8" x14ac:dyDescent="0.25">
      <c r="A3" s="158" t="s">
        <v>90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3.8" x14ac:dyDescent="0.25">
      <c r="A4" s="158" t="s">
        <v>59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2" s="3" customFormat="1" ht="16.5" customHeight="1" x14ac:dyDescent="0.25">
      <c r="A7" s="160" t="s">
        <v>32</v>
      </c>
      <c r="B7" s="160" t="s">
        <v>1</v>
      </c>
      <c r="C7" s="155" t="s">
        <v>2</v>
      </c>
      <c r="D7" s="155"/>
      <c r="E7" s="155"/>
      <c r="F7" s="155"/>
      <c r="G7" s="155"/>
      <c r="H7" s="155"/>
      <c r="I7" s="156" t="s">
        <v>50</v>
      </c>
      <c r="J7" s="156"/>
    </row>
    <row r="8" spans="1:12" s="3" customFormat="1" ht="21.75" customHeight="1" x14ac:dyDescent="0.25">
      <c r="A8" s="160"/>
      <c r="B8" s="160"/>
      <c r="C8" s="162" t="s">
        <v>3</v>
      </c>
      <c r="D8" s="162" t="s">
        <v>4</v>
      </c>
      <c r="E8" s="162" t="s">
        <v>5</v>
      </c>
      <c r="F8" s="164" t="s">
        <v>21</v>
      </c>
      <c r="G8" s="151" t="s">
        <v>51</v>
      </c>
      <c r="H8" s="151"/>
      <c r="I8" s="156"/>
      <c r="J8" s="156"/>
    </row>
    <row r="9" spans="1:12" s="3" customFormat="1" ht="27.75" customHeight="1" x14ac:dyDescent="0.25">
      <c r="A9" s="161"/>
      <c r="B9" s="161"/>
      <c r="C9" s="163"/>
      <c r="D9" s="163"/>
      <c r="E9" s="163"/>
      <c r="F9" s="165"/>
      <c r="G9" s="76" t="s">
        <v>3</v>
      </c>
      <c r="H9" s="76" t="s">
        <v>4</v>
      </c>
      <c r="I9" s="9" t="s">
        <v>52</v>
      </c>
      <c r="J9" s="9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2" s="3" customFormat="1" ht="15" customHeight="1" x14ac:dyDescent="0.25">
      <c r="A11" s="10">
        <v>1</v>
      </c>
      <c r="B11" s="11" t="s">
        <v>6</v>
      </c>
      <c r="C11" s="12">
        <v>3</v>
      </c>
      <c r="D11" s="12">
        <v>3</v>
      </c>
      <c r="E11" s="12">
        <v>3</v>
      </c>
      <c r="F11" s="24">
        <v>3</v>
      </c>
      <c r="G11" s="12">
        <v>4</v>
      </c>
      <c r="H11" s="12">
        <v>4</v>
      </c>
      <c r="I11" s="70">
        <f>SUM(C11:F11)+ SUM(G11:H11)/2</f>
        <v>16</v>
      </c>
      <c r="J11" s="74">
        <f>I11*30</f>
        <v>480</v>
      </c>
    </row>
    <row r="12" spans="1:12" s="3" customFormat="1" ht="15.75" customHeight="1" x14ac:dyDescent="0.25">
      <c r="A12" s="81">
        <v>2</v>
      </c>
      <c r="B12" s="13" t="s">
        <v>41</v>
      </c>
      <c r="C12" s="14">
        <v>2</v>
      </c>
      <c r="D12" s="14">
        <v>2</v>
      </c>
      <c r="E12" s="14">
        <v>2</v>
      </c>
      <c r="F12" s="25">
        <v>3</v>
      </c>
      <c r="G12" s="14">
        <v>3</v>
      </c>
      <c r="H12" s="14">
        <v>3</v>
      </c>
      <c r="I12" s="70">
        <f t="shared" ref="I12:I26" si="0">SUM(C12:F12)+ SUM(G12:H12)/2</f>
        <v>12</v>
      </c>
      <c r="J12" s="74">
        <f t="shared" ref="J12:J26" si="1">I12*30</f>
        <v>360</v>
      </c>
    </row>
    <row r="13" spans="1:12" s="3" customFormat="1" ht="16.5" customHeight="1" x14ac:dyDescent="0.25">
      <c r="A13" s="10">
        <v>3</v>
      </c>
      <c r="B13" s="13" t="s">
        <v>42</v>
      </c>
      <c r="C13" s="14">
        <v>2</v>
      </c>
      <c r="D13" s="14">
        <v>2</v>
      </c>
      <c r="E13" s="14">
        <v>2</v>
      </c>
      <c r="F13" s="25">
        <v>1</v>
      </c>
      <c r="G13" s="14">
        <v>1</v>
      </c>
      <c r="H13" s="14">
        <v>1</v>
      </c>
      <c r="I13" s="70">
        <f t="shared" si="0"/>
        <v>8</v>
      </c>
      <c r="J13" s="74">
        <f t="shared" si="1"/>
        <v>240</v>
      </c>
    </row>
    <row r="14" spans="1:12" s="3" customFormat="1" ht="13.95" customHeight="1" x14ac:dyDescent="0.25">
      <c r="A14" s="81">
        <v>4</v>
      </c>
      <c r="B14" s="13" t="s">
        <v>53</v>
      </c>
      <c r="C14" s="14">
        <v>1</v>
      </c>
      <c r="D14" s="14"/>
      <c r="E14" s="14"/>
      <c r="F14" s="25"/>
      <c r="G14" s="14"/>
      <c r="H14" s="14"/>
      <c r="I14" s="70">
        <f t="shared" si="0"/>
        <v>1</v>
      </c>
      <c r="J14" s="74">
        <f t="shared" si="1"/>
        <v>30</v>
      </c>
    </row>
    <row r="15" spans="1:12" s="3" customFormat="1" ht="15" customHeight="1" x14ac:dyDescent="0.25">
      <c r="A15" s="10">
        <v>5</v>
      </c>
      <c r="B15" s="13" t="s">
        <v>7</v>
      </c>
      <c r="C15" s="14">
        <v>2</v>
      </c>
      <c r="D15" s="14">
        <v>2</v>
      </c>
      <c r="E15" s="14">
        <v>2</v>
      </c>
      <c r="F15" s="25">
        <v>1</v>
      </c>
      <c r="G15" s="14">
        <v>1</v>
      </c>
      <c r="H15" s="14">
        <v>1</v>
      </c>
      <c r="I15" s="70">
        <f t="shared" si="0"/>
        <v>8</v>
      </c>
      <c r="J15" s="74">
        <f t="shared" si="1"/>
        <v>240</v>
      </c>
    </row>
    <row r="16" spans="1:12" s="3" customFormat="1" ht="13.95" customHeight="1" x14ac:dyDescent="0.25">
      <c r="A16" s="81">
        <v>6</v>
      </c>
      <c r="B16" s="13" t="s">
        <v>8</v>
      </c>
      <c r="C16" s="14"/>
      <c r="D16" s="14"/>
      <c r="E16" s="14"/>
      <c r="F16" s="25">
        <v>1</v>
      </c>
      <c r="G16" s="14">
        <v>1</v>
      </c>
      <c r="H16" s="14">
        <v>1</v>
      </c>
      <c r="I16" s="70">
        <f t="shared" si="0"/>
        <v>2</v>
      </c>
      <c r="J16" s="74">
        <f t="shared" si="1"/>
        <v>60</v>
      </c>
    </row>
    <row r="17" spans="1:10" s="3" customFormat="1" ht="15" customHeight="1" x14ac:dyDescent="0.25">
      <c r="A17" s="10">
        <v>7</v>
      </c>
      <c r="B17" s="13" t="s">
        <v>9</v>
      </c>
      <c r="C17" s="14"/>
      <c r="D17" s="14">
        <v>1</v>
      </c>
      <c r="E17" s="14">
        <v>1</v>
      </c>
      <c r="F17" s="25"/>
      <c r="G17" s="14"/>
      <c r="H17" s="14"/>
      <c r="I17" s="70">
        <f t="shared" si="0"/>
        <v>2</v>
      </c>
      <c r="J17" s="74">
        <f t="shared" si="1"/>
        <v>60</v>
      </c>
    </row>
    <row r="18" spans="1:10" s="3" customFormat="1" ht="14.4" customHeight="1" x14ac:dyDescent="0.25">
      <c r="A18" s="81">
        <v>8</v>
      </c>
      <c r="B18" s="13" t="s">
        <v>10</v>
      </c>
      <c r="C18" s="14">
        <v>1</v>
      </c>
      <c r="D18" s="14">
        <v>1</v>
      </c>
      <c r="E18" s="14">
        <v>1</v>
      </c>
      <c r="F18" s="25">
        <v>1</v>
      </c>
      <c r="G18" s="14"/>
      <c r="H18" s="14"/>
      <c r="I18" s="70">
        <f t="shared" si="0"/>
        <v>4</v>
      </c>
      <c r="J18" s="74">
        <f t="shared" si="1"/>
        <v>120</v>
      </c>
    </row>
    <row r="19" spans="1:10" s="3" customFormat="1" ht="13.95" customHeight="1" x14ac:dyDescent="0.25">
      <c r="A19" s="10">
        <v>9</v>
      </c>
      <c r="B19" s="13" t="s">
        <v>11</v>
      </c>
      <c r="C19" s="14">
        <v>1</v>
      </c>
      <c r="D19" s="14">
        <v>1</v>
      </c>
      <c r="E19" s="14">
        <v>1</v>
      </c>
      <c r="F19" s="25">
        <v>1</v>
      </c>
      <c r="G19" s="14"/>
      <c r="H19" s="14"/>
      <c r="I19" s="70">
        <f t="shared" si="0"/>
        <v>4</v>
      </c>
      <c r="J19" s="74">
        <f t="shared" si="1"/>
        <v>120</v>
      </c>
    </row>
    <row r="20" spans="1:10" s="3" customFormat="1" ht="13.2" customHeight="1" x14ac:dyDescent="0.25">
      <c r="A20" s="81">
        <v>10</v>
      </c>
      <c r="B20" s="13" t="s">
        <v>12</v>
      </c>
      <c r="C20" s="14">
        <v>1</v>
      </c>
      <c r="D20" s="14">
        <v>1</v>
      </c>
      <c r="E20" s="14">
        <v>1</v>
      </c>
      <c r="F20" s="25">
        <v>1</v>
      </c>
      <c r="G20" s="14"/>
      <c r="H20" s="14"/>
      <c r="I20" s="70">
        <f t="shared" si="0"/>
        <v>4</v>
      </c>
      <c r="J20" s="74">
        <f t="shared" si="1"/>
        <v>120</v>
      </c>
    </row>
    <row r="21" spans="1:10" s="3" customFormat="1" ht="14.4" customHeight="1" x14ac:dyDescent="0.25">
      <c r="A21" s="10">
        <v>11</v>
      </c>
      <c r="B21" s="13" t="s">
        <v>13</v>
      </c>
      <c r="C21" s="14">
        <v>1</v>
      </c>
      <c r="D21" s="14">
        <v>1</v>
      </c>
      <c r="E21" s="14">
        <v>1</v>
      </c>
      <c r="F21" s="25">
        <v>1</v>
      </c>
      <c r="G21" s="14"/>
      <c r="H21" s="14"/>
      <c r="I21" s="70">
        <f t="shared" si="0"/>
        <v>4</v>
      </c>
      <c r="J21" s="74">
        <f t="shared" si="1"/>
        <v>120</v>
      </c>
    </row>
    <row r="22" spans="1:10" s="3" customFormat="1" ht="13.95" customHeight="1" x14ac:dyDescent="0.25">
      <c r="A22" s="81">
        <v>12</v>
      </c>
      <c r="B22" s="13" t="s">
        <v>14</v>
      </c>
      <c r="C22" s="14">
        <v>2</v>
      </c>
      <c r="D22" s="14">
        <v>2</v>
      </c>
      <c r="E22" s="14">
        <v>3</v>
      </c>
      <c r="F22" s="25">
        <v>3</v>
      </c>
      <c r="G22" s="14">
        <v>4</v>
      </c>
      <c r="H22" s="14">
        <v>4</v>
      </c>
      <c r="I22" s="70">
        <f t="shared" si="0"/>
        <v>14</v>
      </c>
      <c r="J22" s="74">
        <f t="shared" si="1"/>
        <v>420</v>
      </c>
    </row>
    <row r="23" spans="1:10" s="3" customFormat="1" ht="16.2" customHeight="1" x14ac:dyDescent="0.25">
      <c r="A23" s="10">
        <v>13</v>
      </c>
      <c r="B23" s="13" t="s">
        <v>15</v>
      </c>
      <c r="C23" s="14">
        <v>1</v>
      </c>
      <c r="D23" s="14">
        <v>1</v>
      </c>
      <c r="E23" s="14">
        <v>1</v>
      </c>
      <c r="F23" s="25"/>
      <c r="G23" s="14"/>
      <c r="H23" s="14"/>
      <c r="I23" s="70">
        <f t="shared" si="0"/>
        <v>3</v>
      </c>
      <c r="J23" s="74">
        <f t="shared" si="1"/>
        <v>90</v>
      </c>
    </row>
    <row r="24" spans="1:10" s="3" customFormat="1" ht="15.6" customHeight="1" x14ac:dyDescent="0.25">
      <c r="A24" s="81">
        <v>14</v>
      </c>
      <c r="B24" s="13" t="s">
        <v>16</v>
      </c>
      <c r="C24" s="14">
        <v>3</v>
      </c>
      <c r="D24" s="14">
        <v>3</v>
      </c>
      <c r="E24" s="14">
        <v>3</v>
      </c>
      <c r="F24" s="25">
        <v>3</v>
      </c>
      <c r="G24" s="14">
        <v>3</v>
      </c>
      <c r="H24" s="14">
        <v>3</v>
      </c>
      <c r="I24" s="70">
        <f t="shared" si="0"/>
        <v>15</v>
      </c>
      <c r="J24" s="74">
        <f t="shared" si="1"/>
        <v>450</v>
      </c>
    </row>
    <row r="25" spans="1:10" s="3" customFormat="1" ht="15" customHeight="1" x14ac:dyDescent="0.25">
      <c r="A25" s="10">
        <v>15</v>
      </c>
      <c r="B25" s="13" t="s">
        <v>17</v>
      </c>
      <c r="C25" s="14">
        <v>1</v>
      </c>
      <c r="D25" s="14"/>
      <c r="E25" s="14"/>
      <c r="F25" s="25"/>
      <c r="G25" s="14"/>
      <c r="H25" s="14"/>
      <c r="I25" s="70">
        <f t="shared" si="0"/>
        <v>1</v>
      </c>
      <c r="J25" s="74">
        <f t="shared" si="1"/>
        <v>30</v>
      </c>
    </row>
    <row r="26" spans="1:10" s="3" customFormat="1" ht="14.4" customHeight="1" x14ac:dyDescent="0.25">
      <c r="A26" s="81">
        <v>16</v>
      </c>
      <c r="B26" s="13" t="s">
        <v>31</v>
      </c>
      <c r="C26" s="14">
        <v>1</v>
      </c>
      <c r="D26" s="14">
        <v>1</v>
      </c>
      <c r="E26" s="14">
        <v>1</v>
      </c>
      <c r="F26" s="25">
        <v>1</v>
      </c>
      <c r="G26" s="14">
        <v>1</v>
      </c>
      <c r="H26" s="14">
        <v>1</v>
      </c>
      <c r="I26" s="70">
        <f t="shared" si="0"/>
        <v>5</v>
      </c>
      <c r="J26" s="74">
        <f t="shared" si="1"/>
        <v>150</v>
      </c>
    </row>
    <row r="27" spans="1:10" s="3" customFormat="1" ht="12" customHeight="1" x14ac:dyDescent="0.25">
      <c r="A27" s="102" t="s">
        <v>23</v>
      </c>
      <c r="B27" s="166"/>
      <c r="C27" s="168">
        <f>SUM(C11:C26)</f>
        <v>22</v>
      </c>
      <c r="D27" s="168">
        <f t="shared" ref="D27:H27" si="2">SUM(D11:D26)</f>
        <v>21</v>
      </c>
      <c r="E27" s="168">
        <f t="shared" si="2"/>
        <v>22</v>
      </c>
      <c r="F27" s="170">
        <f t="shared" si="2"/>
        <v>20</v>
      </c>
      <c r="G27" s="78">
        <f t="shared" si="2"/>
        <v>18</v>
      </c>
      <c r="H27" s="78">
        <f t="shared" si="2"/>
        <v>18</v>
      </c>
      <c r="I27" s="137">
        <f>SUM(I11:I26)</f>
        <v>103</v>
      </c>
      <c r="J27" s="137">
        <f>SUM(J11:J26)</f>
        <v>3090</v>
      </c>
    </row>
    <row r="28" spans="1:10" s="3" customFormat="1" ht="12" customHeight="1" x14ac:dyDescent="0.25">
      <c r="A28" s="104"/>
      <c r="B28" s="167"/>
      <c r="C28" s="169"/>
      <c r="D28" s="169"/>
      <c r="E28" s="169"/>
      <c r="F28" s="171"/>
      <c r="G28" s="172">
        <f>(G27+H27)/2</f>
        <v>18</v>
      </c>
      <c r="H28" s="172"/>
      <c r="I28" s="137"/>
      <c r="J28" s="137"/>
    </row>
    <row r="29" spans="1:10" s="3" customFormat="1" ht="12" customHeight="1" x14ac:dyDescent="0.25">
      <c r="A29" s="148" t="s">
        <v>54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3" customFormat="1" ht="36" customHeight="1" x14ac:dyDescent="0.25">
      <c r="A30" s="173">
        <v>1</v>
      </c>
      <c r="B30" s="75" t="s">
        <v>87</v>
      </c>
      <c r="C30" s="78"/>
      <c r="D30" s="78"/>
      <c r="E30" s="17">
        <v>1</v>
      </c>
      <c r="F30" s="41">
        <v>1</v>
      </c>
      <c r="G30" s="74"/>
      <c r="H30" s="74"/>
      <c r="I30" s="70">
        <f t="shared" ref="I30:I32" si="3">SUM(C30:F30)+ SUM(G30:H30)/2</f>
        <v>2</v>
      </c>
      <c r="J30" s="74">
        <f>I30*30</f>
        <v>60</v>
      </c>
    </row>
    <row r="31" spans="1:10" s="3" customFormat="1" ht="16.2" customHeight="1" x14ac:dyDescent="0.25">
      <c r="A31" s="174"/>
      <c r="B31" s="82" t="s">
        <v>41</v>
      </c>
      <c r="C31" s="16">
        <v>1</v>
      </c>
      <c r="D31" s="14">
        <v>1</v>
      </c>
      <c r="E31" s="14">
        <v>1</v>
      </c>
      <c r="F31" s="25">
        <v>1</v>
      </c>
      <c r="G31" s="14">
        <v>2</v>
      </c>
      <c r="H31" s="14">
        <v>2</v>
      </c>
      <c r="I31" s="70">
        <f t="shared" si="3"/>
        <v>6</v>
      </c>
      <c r="J31" s="74">
        <f>I31*30</f>
        <v>180</v>
      </c>
    </row>
    <row r="32" spans="1:10" s="3" customFormat="1" ht="12" customHeight="1" x14ac:dyDescent="0.25">
      <c r="A32" s="113" t="s">
        <v>91</v>
      </c>
      <c r="B32" s="114"/>
      <c r="C32" s="168">
        <f t="shared" ref="C32:H32" si="4">SUM(C30:C31)</f>
        <v>1</v>
      </c>
      <c r="D32" s="168">
        <f t="shared" si="4"/>
        <v>1</v>
      </c>
      <c r="E32" s="168">
        <f t="shared" si="4"/>
        <v>2</v>
      </c>
      <c r="F32" s="170">
        <f t="shared" si="4"/>
        <v>2</v>
      </c>
      <c r="G32" s="78">
        <f t="shared" si="4"/>
        <v>2</v>
      </c>
      <c r="H32" s="78">
        <f t="shared" si="4"/>
        <v>2</v>
      </c>
      <c r="I32" s="100">
        <f t="shared" si="3"/>
        <v>8</v>
      </c>
      <c r="J32" s="100">
        <f t="shared" ref="J32" si="5">I32*30</f>
        <v>240</v>
      </c>
    </row>
    <row r="33" spans="1:10" s="3" customFormat="1" ht="12" customHeight="1" x14ac:dyDescent="0.25">
      <c r="A33" s="115"/>
      <c r="B33" s="116"/>
      <c r="C33" s="169"/>
      <c r="D33" s="169"/>
      <c r="E33" s="169"/>
      <c r="F33" s="175"/>
      <c r="G33" s="172">
        <f>(G32+H32)/2</f>
        <v>2</v>
      </c>
      <c r="H33" s="172"/>
      <c r="I33" s="101"/>
      <c r="J33" s="101"/>
    </row>
    <row r="34" spans="1:10" s="3" customFormat="1" ht="20.399999999999999" customHeight="1" x14ac:dyDescent="0.25">
      <c r="A34" s="144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s="3" customFormat="1" ht="18" customHeight="1" x14ac:dyDescent="0.25">
      <c r="A35" s="73">
        <v>1</v>
      </c>
      <c r="B35" s="15" t="s">
        <v>62</v>
      </c>
      <c r="C35" s="16">
        <v>3</v>
      </c>
      <c r="D35" s="16">
        <v>4</v>
      </c>
      <c r="E35" s="16">
        <v>2</v>
      </c>
      <c r="F35" s="26"/>
      <c r="G35" s="16"/>
      <c r="H35" s="16"/>
      <c r="I35" s="70">
        <f t="shared" ref="I35:I38" si="6">SUM(C35:F35)+ SUM(G35:H35)/2</f>
        <v>9</v>
      </c>
      <c r="J35" s="74">
        <f>I35*30</f>
        <v>270</v>
      </c>
    </row>
    <row r="36" spans="1:10" s="3" customFormat="1" ht="17.399999999999999" customHeight="1" x14ac:dyDescent="0.25">
      <c r="A36" s="73">
        <v>2</v>
      </c>
      <c r="B36" s="15" t="s">
        <v>63</v>
      </c>
      <c r="C36" s="16">
        <v>4</v>
      </c>
      <c r="D36" s="16">
        <v>4</v>
      </c>
      <c r="E36" s="16">
        <v>2</v>
      </c>
      <c r="F36" s="26"/>
      <c r="G36" s="16"/>
      <c r="H36" s="16"/>
      <c r="I36" s="70">
        <f t="shared" si="6"/>
        <v>10</v>
      </c>
      <c r="J36" s="74">
        <f>I36*30</f>
        <v>300</v>
      </c>
    </row>
    <row r="37" spans="1:10" s="3" customFormat="1" ht="16.95" customHeight="1" x14ac:dyDescent="0.25">
      <c r="A37" s="73">
        <v>3</v>
      </c>
      <c r="B37" s="15" t="s">
        <v>38</v>
      </c>
      <c r="C37" s="16"/>
      <c r="D37" s="16"/>
      <c r="E37" s="16"/>
      <c r="F37" s="41">
        <v>4</v>
      </c>
      <c r="G37" s="17">
        <v>4</v>
      </c>
      <c r="H37" s="16"/>
      <c r="I37" s="70">
        <f t="shared" si="6"/>
        <v>6</v>
      </c>
      <c r="J37" s="74">
        <f t="shared" ref="J37:J38" si="7">I37*30</f>
        <v>180</v>
      </c>
    </row>
    <row r="38" spans="1:10" s="3" customFormat="1" ht="16.95" customHeight="1" x14ac:dyDescent="0.25">
      <c r="A38" s="73">
        <v>4</v>
      </c>
      <c r="B38" s="15" t="s">
        <v>48</v>
      </c>
      <c r="C38" s="16"/>
      <c r="D38" s="16"/>
      <c r="E38" s="16">
        <v>1</v>
      </c>
      <c r="F38" s="26">
        <v>2</v>
      </c>
      <c r="G38" s="16"/>
      <c r="H38" s="16"/>
      <c r="I38" s="70">
        <f t="shared" si="6"/>
        <v>3</v>
      </c>
      <c r="J38" s="74">
        <f t="shared" si="7"/>
        <v>90</v>
      </c>
    </row>
    <row r="39" spans="1:10" s="3" customFormat="1" ht="12" customHeight="1" x14ac:dyDescent="0.25">
      <c r="A39" s="113" t="s">
        <v>18</v>
      </c>
      <c r="B39" s="114"/>
      <c r="C39" s="168">
        <f t="shared" ref="C39:J39" si="8">SUM(C35:C38)</f>
        <v>7</v>
      </c>
      <c r="D39" s="168">
        <f t="shared" si="8"/>
        <v>8</v>
      </c>
      <c r="E39" s="168">
        <f t="shared" si="8"/>
        <v>5</v>
      </c>
      <c r="F39" s="170">
        <f t="shared" si="8"/>
        <v>6</v>
      </c>
      <c r="G39" s="78">
        <f t="shared" si="8"/>
        <v>4</v>
      </c>
      <c r="H39" s="78"/>
      <c r="I39" s="137">
        <f t="shared" si="8"/>
        <v>28</v>
      </c>
      <c r="J39" s="137">
        <f t="shared" si="8"/>
        <v>840</v>
      </c>
    </row>
    <row r="40" spans="1:10" s="3" customFormat="1" ht="12" customHeight="1" x14ac:dyDescent="0.25">
      <c r="A40" s="115"/>
      <c r="B40" s="116"/>
      <c r="C40" s="169"/>
      <c r="D40" s="169"/>
      <c r="E40" s="169"/>
      <c r="F40" s="175"/>
      <c r="G40" s="106">
        <f>(G39+H39)/2</f>
        <v>2</v>
      </c>
      <c r="H40" s="107"/>
      <c r="I40" s="137"/>
      <c r="J40" s="137"/>
    </row>
    <row r="41" spans="1:10" s="3" customFormat="1" ht="12" customHeight="1" x14ac:dyDescent="0.25">
      <c r="A41" s="146" t="s">
        <v>69</v>
      </c>
      <c r="B41" s="146"/>
      <c r="C41" s="146"/>
      <c r="D41" s="146"/>
      <c r="E41" s="146"/>
      <c r="F41" s="146"/>
      <c r="G41" s="146"/>
      <c r="H41" s="146"/>
      <c r="I41" s="146"/>
      <c r="J41" s="180"/>
    </row>
    <row r="42" spans="1:10" s="3" customFormat="1" ht="16.95" customHeight="1" x14ac:dyDescent="0.25">
      <c r="A42" s="73">
        <v>1</v>
      </c>
      <c r="B42" s="15" t="s">
        <v>64</v>
      </c>
      <c r="C42" s="14">
        <v>2</v>
      </c>
      <c r="D42" s="16">
        <v>3</v>
      </c>
      <c r="E42" s="16">
        <v>4</v>
      </c>
      <c r="F42" s="26"/>
      <c r="G42" s="16"/>
      <c r="H42" s="16"/>
      <c r="I42" s="70">
        <f t="shared" ref="I42:I45" si="9">SUM(C42:F42)+ SUM(G42:H42)/2</f>
        <v>9</v>
      </c>
      <c r="J42" s="74">
        <f>I42*30</f>
        <v>270</v>
      </c>
    </row>
    <row r="43" spans="1:10" s="3" customFormat="1" ht="19.2" customHeight="1" x14ac:dyDescent="0.25">
      <c r="A43" s="73">
        <v>2</v>
      </c>
      <c r="B43" s="15" t="s">
        <v>65</v>
      </c>
      <c r="C43" s="16">
        <v>2</v>
      </c>
      <c r="D43" s="16">
        <v>2</v>
      </c>
      <c r="E43" s="16">
        <v>3</v>
      </c>
      <c r="F43" s="26"/>
      <c r="G43" s="16"/>
      <c r="H43" s="16"/>
      <c r="I43" s="70">
        <f t="shared" si="9"/>
        <v>7</v>
      </c>
      <c r="J43" s="74">
        <f>I43*30</f>
        <v>210</v>
      </c>
    </row>
    <row r="44" spans="1:10" s="3" customFormat="1" ht="15.6" customHeight="1" x14ac:dyDescent="0.25">
      <c r="A44" s="73">
        <v>3</v>
      </c>
      <c r="B44" s="15" t="s">
        <v>66</v>
      </c>
      <c r="C44" s="16"/>
      <c r="D44" s="16"/>
      <c r="E44" s="16"/>
      <c r="F44" s="26">
        <v>4</v>
      </c>
      <c r="G44" s="16">
        <v>5</v>
      </c>
      <c r="H44" s="16"/>
      <c r="I44" s="70">
        <f t="shared" si="9"/>
        <v>6.5</v>
      </c>
      <c r="J44" s="74">
        <f>I44*30</f>
        <v>195</v>
      </c>
    </row>
    <row r="45" spans="1:10" s="3" customFormat="1" ht="15.6" customHeight="1" x14ac:dyDescent="0.25">
      <c r="A45" s="73">
        <v>4</v>
      </c>
      <c r="B45" s="15" t="s">
        <v>84</v>
      </c>
      <c r="C45" s="16"/>
      <c r="D45" s="16"/>
      <c r="E45" s="16"/>
      <c r="F45" s="26">
        <v>3</v>
      </c>
      <c r="G45" s="16">
        <v>5</v>
      </c>
      <c r="H45" s="16"/>
      <c r="I45" s="70">
        <f t="shared" si="9"/>
        <v>5.5</v>
      </c>
      <c r="J45" s="74">
        <f>I45*30</f>
        <v>165</v>
      </c>
    </row>
    <row r="46" spans="1:10" s="3" customFormat="1" ht="12" customHeight="1" x14ac:dyDescent="0.25">
      <c r="A46" s="181" t="s">
        <v>18</v>
      </c>
      <c r="B46" s="182"/>
      <c r="C46" s="168">
        <f t="shared" ref="C46:J46" si="10">SUM(C42:C45)</f>
        <v>4</v>
      </c>
      <c r="D46" s="168">
        <f t="shared" si="10"/>
        <v>5</v>
      </c>
      <c r="E46" s="168">
        <f t="shared" si="10"/>
        <v>7</v>
      </c>
      <c r="F46" s="170">
        <f t="shared" si="10"/>
        <v>7</v>
      </c>
      <c r="G46" s="78">
        <f t="shared" si="10"/>
        <v>10</v>
      </c>
      <c r="H46" s="78"/>
      <c r="I46" s="137">
        <f t="shared" si="10"/>
        <v>28</v>
      </c>
      <c r="J46" s="137">
        <f t="shared" si="10"/>
        <v>840</v>
      </c>
    </row>
    <row r="47" spans="1:10" s="3" customFormat="1" ht="12" customHeight="1" x14ac:dyDescent="0.25">
      <c r="A47" s="183"/>
      <c r="B47" s="184"/>
      <c r="C47" s="169"/>
      <c r="D47" s="169"/>
      <c r="E47" s="169"/>
      <c r="F47" s="175"/>
      <c r="G47" s="106">
        <f>(G46+H46)/2</f>
        <v>5</v>
      </c>
      <c r="H47" s="107"/>
      <c r="I47" s="137"/>
      <c r="J47" s="137"/>
    </row>
    <row r="48" spans="1:10" ht="12" customHeight="1" x14ac:dyDescent="0.25">
      <c r="A48" s="176" t="s">
        <v>24</v>
      </c>
      <c r="B48" s="177"/>
      <c r="C48" s="168">
        <f t="shared" ref="C48:J48" si="11">C39+C46</f>
        <v>11</v>
      </c>
      <c r="D48" s="168">
        <f t="shared" si="11"/>
        <v>13</v>
      </c>
      <c r="E48" s="168">
        <f t="shared" si="11"/>
        <v>12</v>
      </c>
      <c r="F48" s="170">
        <f t="shared" si="11"/>
        <v>13</v>
      </c>
      <c r="G48" s="78">
        <f t="shared" si="11"/>
        <v>14</v>
      </c>
      <c r="H48" s="78"/>
      <c r="I48" s="137">
        <f t="shared" si="11"/>
        <v>56</v>
      </c>
      <c r="J48" s="137">
        <f t="shared" si="11"/>
        <v>1680</v>
      </c>
    </row>
    <row r="49" spans="1:11" ht="12" customHeight="1" x14ac:dyDescent="0.25">
      <c r="A49" s="178"/>
      <c r="B49" s="179"/>
      <c r="C49" s="169"/>
      <c r="D49" s="169"/>
      <c r="E49" s="169"/>
      <c r="F49" s="175"/>
      <c r="G49" s="106">
        <f>(G48+H48)/2</f>
        <v>7</v>
      </c>
      <c r="H49" s="107"/>
      <c r="I49" s="137"/>
      <c r="J49" s="137"/>
    </row>
    <row r="50" spans="1:11" ht="12" customHeight="1" x14ac:dyDescent="0.25">
      <c r="A50" s="138" t="s">
        <v>79</v>
      </c>
      <c r="B50" s="139"/>
      <c r="C50" s="168">
        <f t="shared" ref="C50:H50" si="12">SUM(C27,C32,C48,)</f>
        <v>34</v>
      </c>
      <c r="D50" s="168">
        <f t="shared" si="12"/>
        <v>35</v>
      </c>
      <c r="E50" s="168">
        <f t="shared" si="12"/>
        <v>36</v>
      </c>
      <c r="F50" s="170">
        <f t="shared" si="12"/>
        <v>35</v>
      </c>
      <c r="G50" s="78">
        <f t="shared" si="12"/>
        <v>34</v>
      </c>
      <c r="H50" s="78">
        <f t="shared" si="12"/>
        <v>20</v>
      </c>
      <c r="I50" s="137">
        <f t="shared" ref="I50:J50" si="13">SUM(I27,I32,I39,I46)</f>
        <v>167</v>
      </c>
      <c r="J50" s="137">
        <f t="shared" si="13"/>
        <v>5010</v>
      </c>
    </row>
    <row r="51" spans="1:11" ht="15.6" customHeight="1" x14ac:dyDescent="0.25">
      <c r="A51" s="140"/>
      <c r="B51" s="141"/>
      <c r="C51" s="169"/>
      <c r="D51" s="169"/>
      <c r="E51" s="169"/>
      <c r="F51" s="175"/>
      <c r="G51" s="106">
        <f>(G50+H50)/2</f>
        <v>27</v>
      </c>
      <c r="H51" s="107"/>
      <c r="I51" s="137"/>
      <c r="J51" s="137"/>
    </row>
    <row r="52" spans="1:11" ht="29.25" customHeight="1" x14ac:dyDescent="0.25">
      <c r="A52" s="144" t="s">
        <v>88</v>
      </c>
      <c r="B52" s="145"/>
      <c r="C52" s="77"/>
      <c r="D52" s="77">
        <v>1</v>
      </c>
      <c r="E52" s="77">
        <v>1</v>
      </c>
      <c r="F52" s="79"/>
      <c r="G52" s="71"/>
      <c r="H52" s="72"/>
      <c r="I52" s="70">
        <f t="shared" ref="I52:I53" si="14">SUM(C52:F52)+ SUM(G52:H52)/2</f>
        <v>2</v>
      </c>
      <c r="J52" s="74">
        <f>I52*30</f>
        <v>60</v>
      </c>
    </row>
    <row r="53" spans="1:11" ht="29.25" customHeight="1" x14ac:dyDescent="0.25">
      <c r="A53" s="185" t="s">
        <v>89</v>
      </c>
      <c r="B53" s="186"/>
      <c r="C53" s="84">
        <f>SUM(C30,C52,)</f>
        <v>0</v>
      </c>
      <c r="D53" s="84">
        <f>SUM(D30,D52,)</f>
        <v>1</v>
      </c>
      <c r="E53" s="84">
        <f>SUM(E30,E52,)</f>
        <v>2</v>
      </c>
      <c r="F53" s="83">
        <f>SUM(F30,F52,)</f>
        <v>1</v>
      </c>
      <c r="G53" s="187"/>
      <c r="H53" s="188"/>
      <c r="I53" s="70">
        <f t="shared" si="14"/>
        <v>4</v>
      </c>
      <c r="J53" s="74">
        <f>I53*30</f>
        <v>120</v>
      </c>
    </row>
    <row r="54" spans="1:11" ht="15.6" customHeight="1" x14ac:dyDescent="0.25">
      <c r="A54" s="102" t="s">
        <v>80</v>
      </c>
      <c r="B54" s="103"/>
      <c r="C54" s="168">
        <f>SUM(C50,C53)</f>
        <v>34</v>
      </c>
      <c r="D54" s="168">
        <f>SUM(D50,D53)</f>
        <v>36</v>
      </c>
      <c r="E54" s="168">
        <f>SUM(E50,E53)</f>
        <v>38</v>
      </c>
      <c r="F54" s="170">
        <f>SUM(F50,F53)</f>
        <v>36</v>
      </c>
      <c r="G54" s="80">
        <f>SUM(G50,G53,)</f>
        <v>34</v>
      </c>
      <c r="H54" s="80">
        <f>SUM(H50,H53,)</f>
        <v>20</v>
      </c>
      <c r="I54" s="168">
        <f>SUM(I50,(I53-2),)</f>
        <v>169</v>
      </c>
      <c r="J54" s="100">
        <f>I54*30</f>
        <v>5070</v>
      </c>
    </row>
    <row r="55" spans="1:11" ht="15.6" customHeight="1" x14ac:dyDescent="0.25">
      <c r="A55" s="104"/>
      <c r="B55" s="105"/>
      <c r="C55" s="189"/>
      <c r="D55" s="189"/>
      <c r="E55" s="189"/>
      <c r="F55" s="171"/>
      <c r="G55" s="106">
        <f>(G54+H54)/2</f>
        <v>27</v>
      </c>
      <c r="H55" s="107"/>
      <c r="I55" s="189"/>
      <c r="J55" s="101"/>
    </row>
    <row r="56" spans="1:11" ht="19.2" customHeight="1" x14ac:dyDescent="0.25">
      <c r="A56" s="81">
        <v>1</v>
      </c>
      <c r="B56" s="13" t="s">
        <v>40</v>
      </c>
      <c r="C56" s="18" t="s">
        <v>67</v>
      </c>
      <c r="D56" s="18" t="s">
        <v>67</v>
      </c>
      <c r="E56" s="18" t="s">
        <v>67</v>
      </c>
      <c r="F56" s="27"/>
      <c r="G56" s="14"/>
      <c r="H56" s="14"/>
      <c r="I56" s="70">
        <v>1.17</v>
      </c>
      <c r="J56" s="74">
        <v>42</v>
      </c>
    </row>
    <row r="57" spans="1:11" s="1" customFormat="1" ht="15.75" customHeight="1" x14ac:dyDescent="0.2">
      <c r="A57" s="81">
        <v>2</v>
      </c>
      <c r="B57" s="13" t="s">
        <v>39</v>
      </c>
      <c r="C57" s="16">
        <v>2</v>
      </c>
      <c r="D57" s="14">
        <v>2</v>
      </c>
      <c r="E57" s="14">
        <v>2</v>
      </c>
      <c r="F57" s="25">
        <v>2</v>
      </c>
      <c r="G57" s="14">
        <v>2</v>
      </c>
      <c r="H57" s="14">
        <v>2</v>
      </c>
      <c r="I57" s="70">
        <f t="shared" ref="I57" si="15">SUM(C57:F57)+ SUM(G57:H57)/2</f>
        <v>10</v>
      </c>
      <c r="J57" s="74">
        <f>I57*30</f>
        <v>300</v>
      </c>
      <c r="K57" s="5"/>
    </row>
    <row r="58" spans="1:11" s="1" customFormat="1" ht="15.75" customHeight="1" x14ac:dyDescent="0.2">
      <c r="A58" s="81">
        <v>3</v>
      </c>
      <c r="B58" s="19" t="s">
        <v>85</v>
      </c>
      <c r="C58" s="31"/>
      <c r="D58" s="20" t="s">
        <v>55</v>
      </c>
      <c r="E58" s="20" t="s">
        <v>55</v>
      </c>
      <c r="F58" s="30"/>
      <c r="G58" s="196"/>
      <c r="H58" s="197"/>
      <c r="I58" s="74">
        <v>0.28000000000000003</v>
      </c>
      <c r="J58" s="69">
        <v>10</v>
      </c>
      <c r="K58" s="5"/>
    </row>
    <row r="59" spans="1:11" ht="12" customHeight="1" x14ac:dyDescent="0.25">
      <c r="A59" s="198" t="s">
        <v>37</v>
      </c>
      <c r="B59" s="199"/>
      <c r="C59" s="202">
        <f t="shared" ref="C59:H59" si="16">SUM(C54,C57,)</f>
        <v>36</v>
      </c>
      <c r="D59" s="202">
        <f t="shared" si="16"/>
        <v>38</v>
      </c>
      <c r="E59" s="202">
        <f t="shared" si="16"/>
        <v>40</v>
      </c>
      <c r="F59" s="204">
        <f t="shared" si="16"/>
        <v>38</v>
      </c>
      <c r="G59" s="58">
        <f t="shared" si="16"/>
        <v>36</v>
      </c>
      <c r="H59" s="58">
        <f t="shared" si="16"/>
        <v>22</v>
      </c>
      <c r="I59" s="206">
        <f>SUM(I54,I56,I57,I58,)</f>
        <v>180.45</v>
      </c>
      <c r="J59" s="190">
        <f>SUM(J54,J56,J57,J58,)</f>
        <v>5422</v>
      </c>
    </row>
    <row r="60" spans="1:11" ht="12" customHeight="1" x14ac:dyDescent="0.25">
      <c r="A60" s="200"/>
      <c r="B60" s="201"/>
      <c r="C60" s="203"/>
      <c r="D60" s="203"/>
      <c r="E60" s="203"/>
      <c r="F60" s="205"/>
      <c r="G60" s="126">
        <f>(G59+H59)/2</f>
        <v>29</v>
      </c>
      <c r="H60" s="127"/>
      <c r="I60" s="206"/>
      <c r="J60" s="190"/>
    </row>
    <row r="61" spans="1:11" ht="21.75" customHeight="1" x14ac:dyDescent="0.25">
      <c r="A61" s="191" t="s">
        <v>86</v>
      </c>
      <c r="B61" s="192"/>
      <c r="C61" s="192"/>
      <c r="D61" s="192"/>
      <c r="E61" s="192"/>
      <c r="F61" s="192"/>
      <c r="G61" s="192"/>
      <c r="H61" s="192"/>
      <c r="I61" s="192"/>
      <c r="J61" s="193"/>
    </row>
    <row r="62" spans="1:11" s="7" customFormat="1" ht="19.2" customHeight="1" x14ac:dyDescent="0.25">
      <c r="A62" s="21"/>
      <c r="B62" s="137" t="s">
        <v>30</v>
      </c>
      <c r="C62" s="137"/>
      <c r="D62" s="137"/>
      <c r="E62" s="194" t="s">
        <v>57</v>
      </c>
      <c r="F62" s="195"/>
      <c r="G62" s="137" t="s">
        <v>26</v>
      </c>
      <c r="H62" s="137"/>
      <c r="I62" s="137"/>
      <c r="J62" s="22"/>
    </row>
    <row r="63" spans="1:11" s="2" customFormat="1" ht="12.6" customHeight="1" x14ac:dyDescent="0.25">
      <c r="A63" s="21"/>
      <c r="B63" s="210" t="s">
        <v>27</v>
      </c>
      <c r="C63" s="210"/>
      <c r="D63" s="210"/>
      <c r="E63" s="129">
        <v>4</v>
      </c>
      <c r="F63" s="131"/>
      <c r="G63" s="129">
        <v>140</v>
      </c>
      <c r="H63" s="130"/>
      <c r="I63" s="131"/>
      <c r="J63" s="22"/>
      <c r="K63" s="6"/>
    </row>
    <row r="64" spans="1:11" ht="15" customHeight="1" x14ac:dyDescent="0.25">
      <c r="A64" s="21"/>
      <c r="B64" s="210" t="s">
        <v>56</v>
      </c>
      <c r="C64" s="210"/>
      <c r="D64" s="210"/>
      <c r="E64" s="211">
        <v>4</v>
      </c>
      <c r="F64" s="212"/>
      <c r="G64" s="213">
        <v>140</v>
      </c>
      <c r="H64" s="213"/>
      <c r="I64" s="213"/>
      <c r="J64" s="207"/>
    </row>
    <row r="65" spans="1:11" ht="13.95" customHeight="1" x14ac:dyDescent="0.25">
      <c r="A65" s="21"/>
      <c r="B65" s="208" t="s">
        <v>28</v>
      </c>
      <c r="C65" s="208"/>
      <c r="D65" s="208"/>
      <c r="E65" s="194">
        <f>SUM(E63:E64)</f>
        <v>8</v>
      </c>
      <c r="F65" s="195"/>
      <c r="G65" s="137">
        <f>SUM(G63:G64)</f>
        <v>280</v>
      </c>
      <c r="H65" s="137"/>
      <c r="I65" s="137"/>
      <c r="J65" s="207"/>
    </row>
    <row r="66" spans="1:11" ht="13.95" customHeight="1" x14ac:dyDescent="0.25">
      <c r="A66" s="21"/>
      <c r="B66" s="59"/>
      <c r="C66" s="59"/>
      <c r="D66" s="59"/>
      <c r="E66" s="23"/>
      <c r="F66" s="23"/>
      <c r="G66" s="23"/>
      <c r="H66" s="23"/>
      <c r="I66" s="23"/>
      <c r="J66" s="60"/>
    </row>
    <row r="67" spans="1:11" ht="12" customHeight="1" x14ac:dyDescent="0.25">
      <c r="A67" s="108" t="s">
        <v>75</v>
      </c>
      <c r="B67" s="209"/>
      <c r="C67" s="209"/>
      <c r="D67" s="209"/>
      <c r="E67" s="209"/>
      <c r="F67" s="209"/>
      <c r="G67" s="209"/>
      <c r="H67" s="209"/>
      <c r="I67" s="209"/>
      <c r="J67" s="209"/>
    </row>
    <row r="68" spans="1:11" s="4" customFormat="1" ht="14.4" customHeight="1" x14ac:dyDescent="0.25">
      <c r="A68" s="108" t="s">
        <v>60</v>
      </c>
      <c r="B68" s="209"/>
      <c r="C68" s="209"/>
      <c r="D68" s="209"/>
      <c r="E68" s="209"/>
      <c r="F68" s="209"/>
      <c r="G68" s="209"/>
      <c r="H68" s="209"/>
      <c r="I68" s="209"/>
      <c r="J68" s="209"/>
      <c r="K68" s="3"/>
    </row>
    <row r="69" spans="1:11" x14ac:dyDescent="0.25">
      <c r="B69" s="134" t="s">
        <v>73</v>
      </c>
      <c r="C69" s="134"/>
      <c r="D69" s="134"/>
      <c r="E69" s="134"/>
      <c r="F69" s="134"/>
      <c r="G69" s="134"/>
      <c r="H69" s="134"/>
      <c r="I69" s="134"/>
      <c r="J69" s="134"/>
    </row>
  </sheetData>
  <mergeCells count="104">
    <mergeCell ref="B69:J69"/>
    <mergeCell ref="J64:J65"/>
    <mergeCell ref="B65:D65"/>
    <mergeCell ref="E65:F65"/>
    <mergeCell ref="G65:I65"/>
    <mergeCell ref="A67:J67"/>
    <mergeCell ref="A68:J68"/>
    <mergeCell ref="B63:D63"/>
    <mergeCell ref="E63:F63"/>
    <mergeCell ref="G63:I63"/>
    <mergeCell ref="B64:D64"/>
    <mergeCell ref="E64:F64"/>
    <mergeCell ref="G64:I64"/>
    <mergeCell ref="A61:J61"/>
    <mergeCell ref="B62:D62"/>
    <mergeCell ref="E62:F62"/>
    <mergeCell ref="G62:I62"/>
    <mergeCell ref="I54:I55"/>
    <mergeCell ref="J54:J55"/>
    <mergeCell ref="G55:H55"/>
    <mergeCell ref="G58:H58"/>
    <mergeCell ref="A59:B60"/>
    <mergeCell ref="C59:C60"/>
    <mergeCell ref="D59:D60"/>
    <mergeCell ref="E59:E60"/>
    <mergeCell ref="F59:F60"/>
    <mergeCell ref="I59:I60"/>
    <mergeCell ref="A52:B52"/>
    <mergeCell ref="A53:B53"/>
    <mergeCell ref="G53:H53"/>
    <mergeCell ref="A54:B55"/>
    <mergeCell ref="C54:C55"/>
    <mergeCell ref="D54:D55"/>
    <mergeCell ref="E54:E55"/>
    <mergeCell ref="F54:F55"/>
    <mergeCell ref="J59:J60"/>
    <mergeCell ref="G60:H60"/>
    <mergeCell ref="J48:J49"/>
    <mergeCell ref="G49:H49"/>
    <mergeCell ref="A50:B51"/>
    <mergeCell ref="C50:C51"/>
    <mergeCell ref="D50:D51"/>
    <mergeCell ref="E50:E51"/>
    <mergeCell ref="F50:F51"/>
    <mergeCell ref="I50:I51"/>
    <mergeCell ref="J50:J51"/>
    <mergeCell ref="G51:H51"/>
    <mergeCell ref="A34:J34"/>
    <mergeCell ref="A39:B40"/>
    <mergeCell ref="C39:C40"/>
    <mergeCell ref="D39:D40"/>
    <mergeCell ref="E39:E40"/>
    <mergeCell ref="F39:F40"/>
    <mergeCell ref="I39:I40"/>
    <mergeCell ref="G47:H47"/>
    <mergeCell ref="A48:B49"/>
    <mergeCell ref="C48:C49"/>
    <mergeCell ref="D48:D49"/>
    <mergeCell ref="E48:E49"/>
    <mergeCell ref="F48:F49"/>
    <mergeCell ref="J39:J40"/>
    <mergeCell ref="G40:H40"/>
    <mergeCell ref="A41:J41"/>
    <mergeCell ref="A46:B47"/>
    <mergeCell ref="C46:C47"/>
    <mergeCell ref="D46:D47"/>
    <mergeCell ref="E46:E47"/>
    <mergeCell ref="F46:F47"/>
    <mergeCell ref="I46:I47"/>
    <mergeCell ref="J46:J47"/>
    <mergeCell ref="I48:I49"/>
    <mergeCell ref="A29:J29"/>
    <mergeCell ref="A30:A31"/>
    <mergeCell ref="A32:B33"/>
    <mergeCell ref="C32:C33"/>
    <mergeCell ref="D32:D33"/>
    <mergeCell ref="E32:E33"/>
    <mergeCell ref="F32:F33"/>
    <mergeCell ref="I32:I33"/>
    <mergeCell ref="J32:J33"/>
    <mergeCell ref="G33:H33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23622047244094491" right="0.23622047244094491" top="0.74803149606299213" bottom="0.74803149606299213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topLeftCell="A40" zoomScaleNormal="100" workbookViewId="0">
      <selection activeCell="K57" sqref="K57"/>
    </sheetView>
  </sheetViews>
  <sheetFormatPr defaultRowHeight="13.2" x14ac:dyDescent="0.25"/>
  <cols>
    <col min="1" max="1" width="4.109375" style="4" customWidth="1"/>
    <col min="2" max="2" width="71.33203125" style="4" customWidth="1"/>
    <col min="3" max="3" width="8.6640625" style="4" customWidth="1"/>
    <col min="4" max="4" width="7.44140625" style="4" customWidth="1"/>
    <col min="5" max="5" width="8.109375" style="4" customWidth="1"/>
    <col min="6" max="6" width="7.44140625" style="4" customWidth="1"/>
    <col min="7" max="7" width="5.6640625" style="4" customWidth="1"/>
    <col min="8" max="8" width="6.33203125" style="4" customWidth="1"/>
    <col min="9" max="9" width="12.6640625" style="4" customWidth="1"/>
    <col min="10" max="10" width="13.6640625" style="4" customWidth="1"/>
    <col min="11" max="11" width="8.88671875" style="3"/>
  </cols>
  <sheetData>
    <row r="1" spans="1:12" ht="17.399999999999999" x14ac:dyDescent="0.25">
      <c r="A1" s="157" t="s">
        <v>82</v>
      </c>
      <c r="B1" s="157"/>
      <c r="C1" s="157"/>
      <c r="D1" s="157"/>
      <c r="E1" s="157"/>
      <c r="F1" s="157"/>
      <c r="G1" s="157"/>
      <c r="H1" s="157"/>
      <c r="I1" s="157"/>
      <c r="J1" s="157"/>
      <c r="K1" s="68"/>
      <c r="L1" s="68"/>
    </row>
    <row r="2" spans="1:12" ht="13.8" x14ac:dyDescent="0.25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13.8" x14ac:dyDescent="0.25">
      <c r="A3" s="158" t="s">
        <v>71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3.8" x14ac:dyDescent="0.25">
      <c r="A4" s="158" t="s">
        <v>59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2" s="3" customFormat="1" ht="16.5" customHeight="1" x14ac:dyDescent="0.25">
      <c r="A7" s="160" t="s">
        <v>32</v>
      </c>
      <c r="B7" s="160" t="s">
        <v>1</v>
      </c>
      <c r="C7" s="155" t="s">
        <v>2</v>
      </c>
      <c r="D7" s="155"/>
      <c r="E7" s="155"/>
      <c r="F7" s="155"/>
      <c r="G7" s="155"/>
      <c r="H7" s="155"/>
      <c r="I7" s="156" t="s">
        <v>50</v>
      </c>
      <c r="J7" s="156"/>
    </row>
    <row r="8" spans="1:12" s="3" customFormat="1" ht="21.75" customHeight="1" x14ac:dyDescent="0.25">
      <c r="A8" s="160"/>
      <c r="B8" s="160"/>
      <c r="C8" s="162" t="s">
        <v>3</v>
      </c>
      <c r="D8" s="162" t="s">
        <v>4</v>
      </c>
      <c r="E8" s="164" t="s">
        <v>5</v>
      </c>
      <c r="F8" s="162" t="s">
        <v>21</v>
      </c>
      <c r="G8" s="151" t="s">
        <v>51</v>
      </c>
      <c r="H8" s="151"/>
      <c r="I8" s="156"/>
      <c r="J8" s="156"/>
    </row>
    <row r="9" spans="1:12" s="3" customFormat="1" ht="27.75" customHeight="1" x14ac:dyDescent="0.25">
      <c r="A9" s="161"/>
      <c r="B9" s="161"/>
      <c r="C9" s="163"/>
      <c r="D9" s="163"/>
      <c r="E9" s="165"/>
      <c r="F9" s="214"/>
      <c r="G9" s="76" t="s">
        <v>3</v>
      </c>
      <c r="H9" s="76" t="s">
        <v>4</v>
      </c>
      <c r="I9" s="9" t="s">
        <v>52</v>
      </c>
      <c r="J9" s="9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2" s="3" customFormat="1" ht="15" customHeight="1" x14ac:dyDescent="0.25">
      <c r="A11" s="10">
        <v>1</v>
      </c>
      <c r="B11" s="11" t="s">
        <v>6</v>
      </c>
      <c r="C11" s="12">
        <v>3</v>
      </c>
      <c r="D11" s="12">
        <v>3</v>
      </c>
      <c r="E11" s="24">
        <v>3</v>
      </c>
      <c r="F11" s="12">
        <v>3</v>
      </c>
      <c r="G11" s="12">
        <v>4</v>
      </c>
      <c r="H11" s="12">
        <v>4</v>
      </c>
      <c r="I11" s="70">
        <f>SUM(C11:F11)+ SUM(G11:H11)/2</f>
        <v>16</v>
      </c>
      <c r="J11" s="74">
        <f>I11*30</f>
        <v>480</v>
      </c>
    </row>
    <row r="12" spans="1:12" s="3" customFormat="1" ht="15.75" customHeight="1" x14ac:dyDescent="0.25">
      <c r="A12" s="81">
        <v>2</v>
      </c>
      <c r="B12" s="13" t="s">
        <v>41</v>
      </c>
      <c r="C12" s="14">
        <v>2</v>
      </c>
      <c r="D12" s="14">
        <v>2</v>
      </c>
      <c r="E12" s="25">
        <v>2</v>
      </c>
      <c r="F12" s="14">
        <v>3</v>
      </c>
      <c r="G12" s="14">
        <v>3</v>
      </c>
      <c r="H12" s="14">
        <v>3</v>
      </c>
      <c r="I12" s="70">
        <f t="shared" ref="I12:I26" si="0">SUM(C12:F12)+ SUM(G12:H12)/2</f>
        <v>12</v>
      </c>
      <c r="J12" s="74">
        <f t="shared" ref="J12:J26" si="1">I12*30</f>
        <v>360</v>
      </c>
    </row>
    <row r="13" spans="1:12" s="3" customFormat="1" ht="16.5" customHeight="1" x14ac:dyDescent="0.25">
      <c r="A13" s="10">
        <v>3</v>
      </c>
      <c r="B13" s="13" t="s">
        <v>42</v>
      </c>
      <c r="C13" s="14">
        <v>2</v>
      </c>
      <c r="D13" s="14">
        <v>2</v>
      </c>
      <c r="E13" s="25">
        <v>2</v>
      </c>
      <c r="F13" s="14">
        <v>1</v>
      </c>
      <c r="G13" s="14">
        <v>1</v>
      </c>
      <c r="H13" s="14">
        <v>1</v>
      </c>
      <c r="I13" s="70">
        <f t="shared" si="0"/>
        <v>8</v>
      </c>
      <c r="J13" s="74">
        <f t="shared" si="1"/>
        <v>240</v>
      </c>
    </row>
    <row r="14" spans="1:12" s="3" customFormat="1" ht="13.95" customHeight="1" x14ac:dyDescent="0.25">
      <c r="A14" s="81">
        <v>4</v>
      </c>
      <c r="B14" s="13" t="s">
        <v>53</v>
      </c>
      <c r="C14" s="14">
        <v>1</v>
      </c>
      <c r="D14" s="14"/>
      <c r="E14" s="25"/>
      <c r="F14" s="14"/>
      <c r="G14" s="14"/>
      <c r="H14" s="14"/>
      <c r="I14" s="70">
        <f t="shared" si="0"/>
        <v>1</v>
      </c>
      <c r="J14" s="74">
        <f t="shared" si="1"/>
        <v>30</v>
      </c>
    </row>
    <row r="15" spans="1:12" s="3" customFormat="1" ht="15" customHeight="1" x14ac:dyDescent="0.25">
      <c r="A15" s="10">
        <v>5</v>
      </c>
      <c r="B15" s="13" t="s">
        <v>7</v>
      </c>
      <c r="C15" s="14">
        <v>2</v>
      </c>
      <c r="D15" s="14">
        <v>2</v>
      </c>
      <c r="E15" s="25">
        <v>2</v>
      </c>
      <c r="F15" s="14">
        <v>1</v>
      </c>
      <c r="G15" s="14">
        <v>1</v>
      </c>
      <c r="H15" s="14">
        <v>1</v>
      </c>
      <c r="I15" s="70">
        <f t="shared" si="0"/>
        <v>8</v>
      </c>
      <c r="J15" s="74">
        <f t="shared" si="1"/>
        <v>240</v>
      </c>
    </row>
    <row r="16" spans="1:12" s="3" customFormat="1" ht="13.95" customHeight="1" x14ac:dyDescent="0.25">
      <c r="A16" s="81">
        <v>6</v>
      </c>
      <c r="B16" s="13" t="s">
        <v>8</v>
      </c>
      <c r="C16" s="14"/>
      <c r="D16" s="14"/>
      <c r="E16" s="25"/>
      <c r="F16" s="14">
        <v>1</v>
      </c>
      <c r="G16" s="14">
        <v>1</v>
      </c>
      <c r="H16" s="14">
        <v>1</v>
      </c>
      <c r="I16" s="70">
        <f t="shared" si="0"/>
        <v>2</v>
      </c>
      <c r="J16" s="74">
        <f t="shared" si="1"/>
        <v>60</v>
      </c>
    </row>
    <row r="17" spans="1:10" s="3" customFormat="1" ht="15" customHeight="1" x14ac:dyDescent="0.25">
      <c r="A17" s="10">
        <v>7</v>
      </c>
      <c r="B17" s="13" t="s">
        <v>9</v>
      </c>
      <c r="C17" s="14"/>
      <c r="D17" s="14">
        <v>1</v>
      </c>
      <c r="E17" s="25">
        <v>1</v>
      </c>
      <c r="F17" s="14"/>
      <c r="G17" s="14"/>
      <c r="H17" s="14"/>
      <c r="I17" s="70">
        <f t="shared" si="0"/>
        <v>2</v>
      </c>
      <c r="J17" s="74">
        <f t="shared" si="1"/>
        <v>60</v>
      </c>
    </row>
    <row r="18" spans="1:10" s="3" customFormat="1" ht="14.4" customHeight="1" x14ac:dyDescent="0.25">
      <c r="A18" s="81">
        <v>8</v>
      </c>
      <c r="B18" s="13" t="s">
        <v>10</v>
      </c>
      <c r="C18" s="14">
        <v>1</v>
      </c>
      <c r="D18" s="14">
        <v>1</v>
      </c>
      <c r="E18" s="25">
        <v>1</v>
      </c>
      <c r="F18" s="14">
        <v>1</v>
      </c>
      <c r="G18" s="14"/>
      <c r="H18" s="14"/>
      <c r="I18" s="70">
        <f t="shared" si="0"/>
        <v>4</v>
      </c>
      <c r="J18" s="74">
        <f t="shared" si="1"/>
        <v>120</v>
      </c>
    </row>
    <row r="19" spans="1:10" s="3" customFormat="1" ht="13.95" customHeight="1" x14ac:dyDescent="0.25">
      <c r="A19" s="10">
        <v>9</v>
      </c>
      <c r="B19" s="13" t="s">
        <v>11</v>
      </c>
      <c r="C19" s="14">
        <v>1</v>
      </c>
      <c r="D19" s="14">
        <v>1</v>
      </c>
      <c r="E19" s="25">
        <v>1</v>
      </c>
      <c r="F19" s="14">
        <v>1</v>
      </c>
      <c r="G19" s="14"/>
      <c r="H19" s="14"/>
      <c r="I19" s="70">
        <f t="shared" si="0"/>
        <v>4</v>
      </c>
      <c r="J19" s="74">
        <f t="shared" si="1"/>
        <v>120</v>
      </c>
    </row>
    <row r="20" spans="1:10" s="3" customFormat="1" ht="13.2" customHeight="1" x14ac:dyDescent="0.25">
      <c r="A20" s="81">
        <v>10</v>
      </c>
      <c r="B20" s="13" t="s">
        <v>12</v>
      </c>
      <c r="C20" s="14">
        <v>1</v>
      </c>
      <c r="D20" s="14">
        <v>1</v>
      </c>
      <c r="E20" s="25">
        <v>1</v>
      </c>
      <c r="F20" s="14">
        <v>1</v>
      </c>
      <c r="G20" s="14"/>
      <c r="H20" s="14"/>
      <c r="I20" s="70">
        <f t="shared" si="0"/>
        <v>4</v>
      </c>
      <c r="J20" s="74">
        <f t="shared" si="1"/>
        <v>120</v>
      </c>
    </row>
    <row r="21" spans="1:10" s="3" customFormat="1" ht="14.4" customHeight="1" x14ac:dyDescent="0.25">
      <c r="A21" s="10">
        <v>11</v>
      </c>
      <c r="B21" s="13" t="s">
        <v>13</v>
      </c>
      <c r="C21" s="14">
        <v>1</v>
      </c>
      <c r="D21" s="14">
        <v>1</v>
      </c>
      <c r="E21" s="25">
        <v>1</v>
      </c>
      <c r="F21" s="14">
        <v>1</v>
      </c>
      <c r="G21" s="14"/>
      <c r="H21" s="14"/>
      <c r="I21" s="70">
        <f t="shared" si="0"/>
        <v>4</v>
      </c>
      <c r="J21" s="74">
        <f t="shared" si="1"/>
        <v>120</v>
      </c>
    </row>
    <row r="22" spans="1:10" s="3" customFormat="1" ht="13.95" customHeight="1" x14ac:dyDescent="0.25">
      <c r="A22" s="81">
        <v>12</v>
      </c>
      <c r="B22" s="13" t="s">
        <v>14</v>
      </c>
      <c r="C22" s="14">
        <v>2</v>
      </c>
      <c r="D22" s="14">
        <v>2</v>
      </c>
      <c r="E22" s="25">
        <v>3</v>
      </c>
      <c r="F22" s="14">
        <v>3</v>
      </c>
      <c r="G22" s="14">
        <v>4</v>
      </c>
      <c r="H22" s="14">
        <v>4</v>
      </c>
      <c r="I22" s="70">
        <f t="shared" si="0"/>
        <v>14</v>
      </c>
      <c r="J22" s="74">
        <f t="shared" si="1"/>
        <v>420</v>
      </c>
    </row>
    <row r="23" spans="1:10" s="3" customFormat="1" ht="16.2" customHeight="1" x14ac:dyDescent="0.25">
      <c r="A23" s="10">
        <v>13</v>
      </c>
      <c r="B23" s="13" t="s">
        <v>15</v>
      </c>
      <c r="C23" s="14">
        <v>1</v>
      </c>
      <c r="D23" s="14">
        <v>1</v>
      </c>
      <c r="E23" s="25">
        <v>1</v>
      </c>
      <c r="F23" s="14"/>
      <c r="G23" s="14"/>
      <c r="H23" s="14"/>
      <c r="I23" s="70">
        <f t="shared" si="0"/>
        <v>3</v>
      </c>
      <c r="J23" s="74">
        <f t="shared" si="1"/>
        <v>90</v>
      </c>
    </row>
    <row r="24" spans="1:10" s="3" customFormat="1" ht="15.6" customHeight="1" x14ac:dyDescent="0.25">
      <c r="A24" s="81">
        <v>14</v>
      </c>
      <c r="B24" s="13" t="s">
        <v>16</v>
      </c>
      <c r="C24" s="14">
        <v>3</v>
      </c>
      <c r="D24" s="14">
        <v>3</v>
      </c>
      <c r="E24" s="25">
        <v>3</v>
      </c>
      <c r="F24" s="14">
        <v>3</v>
      </c>
      <c r="G24" s="14">
        <v>3</v>
      </c>
      <c r="H24" s="14">
        <v>3</v>
      </c>
      <c r="I24" s="70">
        <f t="shared" si="0"/>
        <v>15</v>
      </c>
      <c r="J24" s="74">
        <f t="shared" si="1"/>
        <v>450</v>
      </c>
    </row>
    <row r="25" spans="1:10" s="3" customFormat="1" ht="15" customHeight="1" x14ac:dyDescent="0.25">
      <c r="A25" s="10">
        <v>15</v>
      </c>
      <c r="B25" s="13" t="s">
        <v>17</v>
      </c>
      <c r="C25" s="14">
        <v>1</v>
      </c>
      <c r="D25" s="14"/>
      <c r="E25" s="25"/>
      <c r="F25" s="14"/>
      <c r="G25" s="14"/>
      <c r="H25" s="14"/>
      <c r="I25" s="70">
        <f t="shared" si="0"/>
        <v>1</v>
      </c>
      <c r="J25" s="74">
        <f t="shared" si="1"/>
        <v>30</v>
      </c>
    </row>
    <row r="26" spans="1:10" s="3" customFormat="1" ht="14.4" customHeight="1" x14ac:dyDescent="0.25">
      <c r="A26" s="81">
        <v>16</v>
      </c>
      <c r="B26" s="13" t="s">
        <v>31</v>
      </c>
      <c r="C26" s="14">
        <v>1</v>
      </c>
      <c r="D26" s="14">
        <v>1</v>
      </c>
      <c r="E26" s="25">
        <v>1</v>
      </c>
      <c r="F26" s="14">
        <v>1</v>
      </c>
      <c r="G26" s="14">
        <v>1</v>
      </c>
      <c r="H26" s="14">
        <v>1</v>
      </c>
      <c r="I26" s="70">
        <f t="shared" si="0"/>
        <v>5</v>
      </c>
      <c r="J26" s="74">
        <f t="shared" si="1"/>
        <v>150</v>
      </c>
    </row>
    <row r="27" spans="1:10" s="3" customFormat="1" ht="12" customHeight="1" x14ac:dyDescent="0.25">
      <c r="A27" s="102" t="s">
        <v>23</v>
      </c>
      <c r="B27" s="166"/>
      <c r="C27" s="168">
        <f>SUM(C11:C26)</f>
        <v>22</v>
      </c>
      <c r="D27" s="168">
        <f t="shared" ref="D27:H27" si="2">SUM(D11:D26)</f>
        <v>21</v>
      </c>
      <c r="E27" s="170">
        <f t="shared" si="2"/>
        <v>22</v>
      </c>
      <c r="F27" s="168">
        <f t="shared" si="2"/>
        <v>20</v>
      </c>
      <c r="G27" s="78">
        <f t="shared" si="2"/>
        <v>18</v>
      </c>
      <c r="H27" s="78">
        <f t="shared" si="2"/>
        <v>18</v>
      </c>
      <c r="I27" s="137">
        <f>SUM(I11:I26)</f>
        <v>103</v>
      </c>
      <c r="J27" s="137">
        <f>SUM(J11:J26)</f>
        <v>3090</v>
      </c>
    </row>
    <row r="28" spans="1:10" s="3" customFormat="1" ht="12" customHeight="1" x14ac:dyDescent="0.25">
      <c r="A28" s="104"/>
      <c r="B28" s="167"/>
      <c r="C28" s="169"/>
      <c r="D28" s="169"/>
      <c r="E28" s="175"/>
      <c r="F28" s="189"/>
      <c r="G28" s="172">
        <f>(G27+H27)/2</f>
        <v>18</v>
      </c>
      <c r="H28" s="172"/>
      <c r="I28" s="137"/>
      <c r="J28" s="137"/>
    </row>
    <row r="29" spans="1:10" s="3" customFormat="1" ht="12" customHeight="1" x14ac:dyDescent="0.25">
      <c r="A29" s="148" t="s">
        <v>54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3" customFormat="1" ht="36" customHeight="1" x14ac:dyDescent="0.25">
      <c r="A30" s="173">
        <v>1</v>
      </c>
      <c r="B30" s="75" t="s">
        <v>87</v>
      </c>
      <c r="C30" s="78"/>
      <c r="D30" s="78"/>
      <c r="E30" s="41">
        <v>1</v>
      </c>
      <c r="F30" s="73">
        <v>1</v>
      </c>
      <c r="G30" s="74"/>
      <c r="H30" s="74"/>
      <c r="I30" s="70">
        <f t="shared" ref="I30:I32" si="3">SUM(C30:F30)+ SUM(G30:H30)/2</f>
        <v>2</v>
      </c>
      <c r="J30" s="74">
        <f>I30*30</f>
        <v>60</v>
      </c>
    </row>
    <row r="31" spans="1:10" s="3" customFormat="1" ht="16.2" customHeight="1" x14ac:dyDescent="0.25">
      <c r="A31" s="174"/>
      <c r="B31" s="82" t="s">
        <v>41</v>
      </c>
      <c r="C31" s="16">
        <v>1</v>
      </c>
      <c r="D31" s="14">
        <v>1</v>
      </c>
      <c r="E31" s="25">
        <v>1</v>
      </c>
      <c r="F31" s="14">
        <v>1</v>
      </c>
      <c r="G31" s="14">
        <v>2</v>
      </c>
      <c r="H31" s="14">
        <v>2</v>
      </c>
      <c r="I31" s="70">
        <f t="shared" si="3"/>
        <v>6</v>
      </c>
      <c r="J31" s="74">
        <f>I31*30</f>
        <v>180</v>
      </c>
    </row>
    <row r="32" spans="1:10" s="3" customFormat="1" ht="12" customHeight="1" x14ac:dyDescent="0.25">
      <c r="A32" s="113" t="s">
        <v>91</v>
      </c>
      <c r="B32" s="114"/>
      <c r="C32" s="168">
        <f t="shared" ref="C32:H32" si="4">SUM(C30:C31)</f>
        <v>1</v>
      </c>
      <c r="D32" s="168">
        <f t="shared" si="4"/>
        <v>1</v>
      </c>
      <c r="E32" s="170">
        <f t="shared" si="4"/>
        <v>2</v>
      </c>
      <c r="F32" s="168">
        <f t="shared" si="4"/>
        <v>2</v>
      </c>
      <c r="G32" s="78">
        <f t="shared" si="4"/>
        <v>2</v>
      </c>
      <c r="H32" s="78">
        <f t="shared" si="4"/>
        <v>2</v>
      </c>
      <c r="I32" s="100">
        <f t="shared" si="3"/>
        <v>8</v>
      </c>
      <c r="J32" s="100">
        <f t="shared" ref="J32" si="5">I32*30</f>
        <v>240</v>
      </c>
    </row>
    <row r="33" spans="1:10" s="3" customFormat="1" ht="12" customHeight="1" x14ac:dyDescent="0.25">
      <c r="A33" s="115"/>
      <c r="B33" s="116"/>
      <c r="C33" s="169"/>
      <c r="D33" s="169"/>
      <c r="E33" s="175"/>
      <c r="F33" s="169"/>
      <c r="G33" s="172">
        <f>(G32+H32)/2</f>
        <v>2</v>
      </c>
      <c r="H33" s="172"/>
      <c r="I33" s="101"/>
      <c r="J33" s="101"/>
    </row>
    <row r="34" spans="1:10" s="3" customFormat="1" ht="20.399999999999999" customHeight="1" x14ac:dyDescent="0.25">
      <c r="A34" s="144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s="3" customFormat="1" ht="18" customHeight="1" x14ac:dyDescent="0.25">
      <c r="A35" s="73">
        <v>1</v>
      </c>
      <c r="B35" s="15" t="s">
        <v>62</v>
      </c>
      <c r="C35" s="16">
        <v>3</v>
      </c>
      <c r="D35" s="16">
        <v>4</v>
      </c>
      <c r="E35" s="26">
        <v>2</v>
      </c>
      <c r="F35" s="16"/>
      <c r="G35" s="16"/>
      <c r="H35" s="16"/>
      <c r="I35" s="70">
        <f t="shared" ref="I35:I38" si="6">SUM(C35:F35)+ SUM(G35:H35)/2</f>
        <v>9</v>
      </c>
      <c r="J35" s="74">
        <f>I35*30</f>
        <v>270</v>
      </c>
    </row>
    <row r="36" spans="1:10" s="3" customFormat="1" ht="17.399999999999999" customHeight="1" x14ac:dyDescent="0.25">
      <c r="A36" s="73">
        <v>2</v>
      </c>
      <c r="B36" s="15" t="s">
        <v>63</v>
      </c>
      <c r="C36" s="16">
        <v>4</v>
      </c>
      <c r="D36" s="16">
        <v>4</v>
      </c>
      <c r="E36" s="26">
        <v>2</v>
      </c>
      <c r="F36" s="16"/>
      <c r="G36" s="16"/>
      <c r="H36" s="16"/>
      <c r="I36" s="70">
        <f t="shared" si="6"/>
        <v>10</v>
      </c>
      <c r="J36" s="74">
        <f>I36*30</f>
        <v>300</v>
      </c>
    </row>
    <row r="37" spans="1:10" s="3" customFormat="1" ht="16.95" customHeight="1" x14ac:dyDescent="0.25">
      <c r="A37" s="73">
        <v>3</v>
      </c>
      <c r="B37" s="15" t="s">
        <v>38</v>
      </c>
      <c r="C37" s="16"/>
      <c r="D37" s="16"/>
      <c r="E37" s="26"/>
      <c r="F37" s="17">
        <v>4</v>
      </c>
      <c r="G37" s="17">
        <v>4</v>
      </c>
      <c r="H37" s="16"/>
      <c r="I37" s="70">
        <f t="shared" si="6"/>
        <v>6</v>
      </c>
      <c r="J37" s="74">
        <f t="shared" ref="J37:J38" si="7">I37*30</f>
        <v>180</v>
      </c>
    </row>
    <row r="38" spans="1:10" s="3" customFormat="1" ht="16.95" customHeight="1" x14ac:dyDescent="0.25">
      <c r="A38" s="73">
        <v>4</v>
      </c>
      <c r="B38" s="15" t="s">
        <v>48</v>
      </c>
      <c r="C38" s="16"/>
      <c r="D38" s="16"/>
      <c r="E38" s="26">
        <v>1</v>
      </c>
      <c r="F38" s="16">
        <v>2</v>
      </c>
      <c r="G38" s="16"/>
      <c r="H38" s="16"/>
      <c r="I38" s="70">
        <f t="shared" si="6"/>
        <v>3</v>
      </c>
      <c r="J38" s="74">
        <f t="shared" si="7"/>
        <v>90</v>
      </c>
    </row>
    <row r="39" spans="1:10" s="3" customFormat="1" ht="12" customHeight="1" x14ac:dyDescent="0.25">
      <c r="A39" s="113" t="s">
        <v>18</v>
      </c>
      <c r="B39" s="114"/>
      <c r="C39" s="168">
        <f t="shared" ref="C39:J39" si="8">SUM(C35:C38)</f>
        <v>7</v>
      </c>
      <c r="D39" s="168">
        <f t="shared" si="8"/>
        <v>8</v>
      </c>
      <c r="E39" s="170">
        <f t="shared" si="8"/>
        <v>5</v>
      </c>
      <c r="F39" s="168">
        <f t="shared" si="8"/>
        <v>6</v>
      </c>
      <c r="G39" s="78">
        <f t="shared" si="8"/>
        <v>4</v>
      </c>
      <c r="H39" s="78">
        <f t="shared" si="8"/>
        <v>0</v>
      </c>
      <c r="I39" s="137">
        <f t="shared" si="8"/>
        <v>28</v>
      </c>
      <c r="J39" s="137">
        <f t="shared" si="8"/>
        <v>840</v>
      </c>
    </row>
    <row r="40" spans="1:10" s="3" customFormat="1" ht="12" customHeight="1" x14ac:dyDescent="0.25">
      <c r="A40" s="115"/>
      <c r="B40" s="116"/>
      <c r="C40" s="169"/>
      <c r="D40" s="169"/>
      <c r="E40" s="175"/>
      <c r="F40" s="215"/>
      <c r="G40" s="106">
        <f>(G39+H39)/2</f>
        <v>2</v>
      </c>
      <c r="H40" s="107"/>
      <c r="I40" s="137"/>
      <c r="J40" s="137"/>
    </row>
    <row r="41" spans="1:10" s="3" customFormat="1" ht="12" customHeight="1" x14ac:dyDescent="0.25">
      <c r="A41" s="146" t="s">
        <v>69</v>
      </c>
      <c r="B41" s="146"/>
      <c r="C41" s="146"/>
      <c r="D41" s="146"/>
      <c r="E41" s="146"/>
      <c r="F41" s="146"/>
      <c r="G41" s="146"/>
      <c r="H41" s="146"/>
      <c r="I41" s="146"/>
      <c r="J41" s="180"/>
    </row>
    <row r="42" spans="1:10" s="3" customFormat="1" ht="16.95" customHeight="1" x14ac:dyDescent="0.25">
      <c r="A42" s="73">
        <v>1</v>
      </c>
      <c r="B42" s="15" t="s">
        <v>64</v>
      </c>
      <c r="C42" s="14">
        <v>2</v>
      </c>
      <c r="D42" s="16">
        <v>3</v>
      </c>
      <c r="E42" s="26">
        <v>4</v>
      </c>
      <c r="F42" s="16"/>
      <c r="G42" s="16"/>
      <c r="H42" s="16"/>
      <c r="I42" s="70">
        <f t="shared" ref="I42:I45" si="9">SUM(C42:F42)+ SUM(G42:H42)/2</f>
        <v>9</v>
      </c>
      <c r="J42" s="74">
        <f>I42*30</f>
        <v>270</v>
      </c>
    </row>
    <row r="43" spans="1:10" s="3" customFormat="1" ht="19.2" customHeight="1" x14ac:dyDescent="0.25">
      <c r="A43" s="73">
        <v>2</v>
      </c>
      <c r="B43" s="15" t="s">
        <v>65</v>
      </c>
      <c r="C43" s="16">
        <v>2</v>
      </c>
      <c r="D43" s="16">
        <v>2</v>
      </c>
      <c r="E43" s="26">
        <v>3</v>
      </c>
      <c r="F43" s="16"/>
      <c r="G43" s="16"/>
      <c r="H43" s="16"/>
      <c r="I43" s="70">
        <f t="shared" si="9"/>
        <v>7</v>
      </c>
      <c r="J43" s="74">
        <f>I43*30</f>
        <v>210</v>
      </c>
    </row>
    <row r="44" spans="1:10" s="3" customFormat="1" ht="15.6" customHeight="1" x14ac:dyDescent="0.25">
      <c r="A44" s="73">
        <v>3</v>
      </c>
      <c r="B44" s="15" t="s">
        <v>66</v>
      </c>
      <c r="C44" s="16"/>
      <c r="D44" s="16"/>
      <c r="E44" s="26"/>
      <c r="F44" s="16">
        <v>4</v>
      </c>
      <c r="G44" s="16">
        <v>5</v>
      </c>
      <c r="H44" s="16"/>
      <c r="I44" s="70">
        <f t="shared" si="9"/>
        <v>6.5</v>
      </c>
      <c r="J44" s="74">
        <f>I44*30</f>
        <v>195</v>
      </c>
    </row>
    <row r="45" spans="1:10" s="3" customFormat="1" ht="15.6" customHeight="1" x14ac:dyDescent="0.25">
      <c r="A45" s="73">
        <v>4</v>
      </c>
      <c r="B45" s="15" t="s">
        <v>84</v>
      </c>
      <c r="C45" s="16"/>
      <c r="D45" s="16"/>
      <c r="E45" s="26"/>
      <c r="F45" s="16">
        <v>3</v>
      </c>
      <c r="G45" s="16">
        <v>5</v>
      </c>
      <c r="H45" s="16"/>
      <c r="I45" s="70">
        <f t="shared" si="9"/>
        <v>5.5</v>
      </c>
      <c r="J45" s="74">
        <f>I45*30</f>
        <v>165</v>
      </c>
    </row>
    <row r="46" spans="1:10" s="3" customFormat="1" ht="12" customHeight="1" x14ac:dyDescent="0.25">
      <c r="A46" s="181" t="s">
        <v>18</v>
      </c>
      <c r="B46" s="182"/>
      <c r="C46" s="168">
        <f t="shared" ref="C46:J46" si="10">SUM(C42:C45)</f>
        <v>4</v>
      </c>
      <c r="D46" s="168">
        <f t="shared" si="10"/>
        <v>5</v>
      </c>
      <c r="E46" s="170">
        <f t="shared" si="10"/>
        <v>7</v>
      </c>
      <c r="F46" s="168">
        <f t="shared" si="10"/>
        <v>7</v>
      </c>
      <c r="G46" s="78">
        <f t="shared" si="10"/>
        <v>10</v>
      </c>
      <c r="H46" s="78">
        <f t="shared" si="10"/>
        <v>0</v>
      </c>
      <c r="I46" s="137">
        <f t="shared" si="10"/>
        <v>28</v>
      </c>
      <c r="J46" s="137">
        <f t="shared" si="10"/>
        <v>840</v>
      </c>
    </row>
    <row r="47" spans="1:10" s="3" customFormat="1" ht="12" customHeight="1" x14ac:dyDescent="0.25">
      <c r="A47" s="183"/>
      <c r="B47" s="184"/>
      <c r="C47" s="169"/>
      <c r="D47" s="169"/>
      <c r="E47" s="175"/>
      <c r="F47" s="215"/>
      <c r="G47" s="106">
        <f>(G46+H46)/2</f>
        <v>5</v>
      </c>
      <c r="H47" s="107"/>
      <c r="I47" s="137"/>
      <c r="J47" s="137"/>
    </row>
    <row r="48" spans="1:10" ht="12" customHeight="1" x14ac:dyDescent="0.25">
      <c r="A48" s="176" t="s">
        <v>24</v>
      </c>
      <c r="B48" s="177"/>
      <c r="C48" s="168">
        <f t="shared" ref="C48:J48" si="11">C39+C46</f>
        <v>11</v>
      </c>
      <c r="D48" s="168">
        <f t="shared" si="11"/>
        <v>13</v>
      </c>
      <c r="E48" s="170">
        <f t="shared" si="11"/>
        <v>12</v>
      </c>
      <c r="F48" s="168">
        <f t="shared" si="11"/>
        <v>13</v>
      </c>
      <c r="G48" s="78">
        <f t="shared" si="11"/>
        <v>14</v>
      </c>
      <c r="H48" s="78">
        <f t="shared" si="11"/>
        <v>0</v>
      </c>
      <c r="I48" s="137">
        <f t="shared" si="11"/>
        <v>56</v>
      </c>
      <c r="J48" s="137">
        <f t="shared" si="11"/>
        <v>1680</v>
      </c>
    </row>
    <row r="49" spans="1:11" ht="12" customHeight="1" x14ac:dyDescent="0.25">
      <c r="A49" s="178"/>
      <c r="B49" s="179"/>
      <c r="C49" s="169"/>
      <c r="D49" s="169"/>
      <c r="E49" s="175"/>
      <c r="F49" s="215"/>
      <c r="G49" s="106">
        <f>(G48+H48)/2</f>
        <v>7</v>
      </c>
      <c r="H49" s="107"/>
      <c r="I49" s="137"/>
      <c r="J49" s="137"/>
    </row>
    <row r="50" spans="1:11" ht="12" customHeight="1" x14ac:dyDescent="0.25">
      <c r="A50" s="138" t="s">
        <v>79</v>
      </c>
      <c r="B50" s="139"/>
      <c r="C50" s="168">
        <f t="shared" ref="C50:H50" si="12">SUM(C27,C32,C48,)</f>
        <v>34</v>
      </c>
      <c r="D50" s="168">
        <f t="shared" si="12"/>
        <v>35</v>
      </c>
      <c r="E50" s="170">
        <f t="shared" si="12"/>
        <v>36</v>
      </c>
      <c r="F50" s="168">
        <f t="shared" si="12"/>
        <v>35</v>
      </c>
      <c r="G50" s="78">
        <f t="shared" si="12"/>
        <v>34</v>
      </c>
      <c r="H50" s="78">
        <f t="shared" si="12"/>
        <v>20</v>
      </c>
      <c r="I50" s="137">
        <f t="shared" ref="I50:J50" si="13">SUM(I27,I32,I39,I46)</f>
        <v>167</v>
      </c>
      <c r="J50" s="137">
        <f t="shared" si="13"/>
        <v>5010</v>
      </c>
    </row>
    <row r="51" spans="1:11" ht="15.6" customHeight="1" x14ac:dyDescent="0.25">
      <c r="A51" s="140"/>
      <c r="B51" s="141"/>
      <c r="C51" s="169"/>
      <c r="D51" s="169"/>
      <c r="E51" s="175"/>
      <c r="F51" s="169"/>
      <c r="G51" s="106">
        <f>(G50+H50)/2</f>
        <v>27</v>
      </c>
      <c r="H51" s="107"/>
      <c r="I51" s="137"/>
      <c r="J51" s="137"/>
    </row>
    <row r="52" spans="1:11" ht="29.25" customHeight="1" x14ac:dyDescent="0.25">
      <c r="A52" s="144" t="s">
        <v>88</v>
      </c>
      <c r="B52" s="145"/>
      <c r="C52" s="77">
        <v>1</v>
      </c>
      <c r="D52" s="77">
        <v>1</v>
      </c>
      <c r="E52" s="79"/>
      <c r="F52" s="77"/>
      <c r="G52" s="71"/>
      <c r="H52" s="72"/>
      <c r="I52" s="70">
        <f t="shared" ref="I52:I53" si="14">SUM(C52:F52)+ SUM(G52:H52)/2</f>
        <v>2</v>
      </c>
      <c r="J52" s="74">
        <f>I52*30</f>
        <v>60</v>
      </c>
    </row>
    <row r="53" spans="1:11" ht="29.25" customHeight="1" x14ac:dyDescent="0.25">
      <c r="A53" s="185" t="s">
        <v>89</v>
      </c>
      <c r="B53" s="186"/>
      <c r="C53" s="84">
        <f>SUM(C30,C52,)</f>
        <v>1</v>
      </c>
      <c r="D53" s="84">
        <f>SUM(D30,D52,)</f>
        <v>1</v>
      </c>
      <c r="E53" s="83">
        <f>SUM(E30,E52,)</f>
        <v>1</v>
      </c>
      <c r="F53" s="84">
        <f>SUM(F30,F52,)</f>
        <v>1</v>
      </c>
      <c r="G53" s="187"/>
      <c r="H53" s="188"/>
      <c r="I53" s="70">
        <f t="shared" si="14"/>
        <v>4</v>
      </c>
      <c r="J53" s="74">
        <f>I53*30</f>
        <v>120</v>
      </c>
    </row>
    <row r="54" spans="1:11" ht="15.6" customHeight="1" x14ac:dyDescent="0.25">
      <c r="A54" s="102" t="s">
        <v>80</v>
      </c>
      <c r="B54" s="103"/>
      <c r="C54" s="168">
        <f>SUM(C50,C53)</f>
        <v>35</v>
      </c>
      <c r="D54" s="168">
        <f>SUM(D50,D53)</f>
        <v>36</v>
      </c>
      <c r="E54" s="170">
        <f>SUM(E50,E53)</f>
        <v>37</v>
      </c>
      <c r="F54" s="168">
        <f>SUM(F50,F53)</f>
        <v>36</v>
      </c>
      <c r="G54" s="80">
        <f>SUM(G50,G53,)</f>
        <v>34</v>
      </c>
      <c r="H54" s="80">
        <f>SUM(H50,H53,)</f>
        <v>20</v>
      </c>
      <c r="I54" s="168">
        <f>SUM(I50,(I53-2),)</f>
        <v>169</v>
      </c>
      <c r="J54" s="100">
        <f>I54*30</f>
        <v>5070</v>
      </c>
    </row>
    <row r="55" spans="1:11" ht="15.6" customHeight="1" x14ac:dyDescent="0.25">
      <c r="A55" s="104"/>
      <c r="B55" s="105"/>
      <c r="C55" s="189"/>
      <c r="D55" s="189"/>
      <c r="E55" s="171"/>
      <c r="F55" s="189"/>
      <c r="G55" s="106">
        <f>(G54+H54)/2</f>
        <v>27</v>
      </c>
      <c r="H55" s="107"/>
      <c r="I55" s="189"/>
      <c r="J55" s="101"/>
    </row>
    <row r="56" spans="1:11" ht="19.2" customHeight="1" x14ac:dyDescent="0.25">
      <c r="A56" s="81">
        <v>1</v>
      </c>
      <c r="B56" s="13" t="s">
        <v>40</v>
      </c>
      <c r="C56" s="18" t="s">
        <v>67</v>
      </c>
      <c r="D56" s="18" t="s">
        <v>67</v>
      </c>
      <c r="E56" s="27" t="s">
        <v>67</v>
      </c>
      <c r="F56" s="18"/>
      <c r="G56" s="14"/>
      <c r="H56" s="14"/>
      <c r="I56" s="70">
        <v>1.17</v>
      </c>
      <c r="J56" s="74">
        <v>42</v>
      </c>
    </row>
    <row r="57" spans="1:11" s="1" customFormat="1" ht="15.75" customHeight="1" x14ac:dyDescent="0.2">
      <c r="A57" s="81">
        <v>2</v>
      </c>
      <c r="B57" s="13" t="s">
        <v>39</v>
      </c>
      <c r="C57" s="16">
        <v>2</v>
      </c>
      <c r="D57" s="14">
        <v>2</v>
      </c>
      <c r="E57" s="25">
        <v>2</v>
      </c>
      <c r="F57" s="14">
        <v>2</v>
      </c>
      <c r="G57" s="14">
        <v>2</v>
      </c>
      <c r="H57" s="14">
        <v>2</v>
      </c>
      <c r="I57" s="70">
        <f t="shared" ref="I57" si="15">SUM(C57:F57)+ SUM(G57:H57)/2</f>
        <v>10</v>
      </c>
      <c r="J57" s="74">
        <f>I57*30</f>
        <v>300</v>
      </c>
      <c r="K57" s="5"/>
    </row>
    <row r="58" spans="1:11" s="1" customFormat="1" ht="15.75" customHeight="1" x14ac:dyDescent="0.2">
      <c r="A58" s="81">
        <v>3</v>
      </c>
      <c r="B58" s="19" t="s">
        <v>85</v>
      </c>
      <c r="C58" s="31"/>
      <c r="D58" s="20" t="s">
        <v>55</v>
      </c>
      <c r="E58" s="30" t="s">
        <v>55</v>
      </c>
      <c r="F58" s="20"/>
      <c r="G58" s="196"/>
      <c r="H58" s="197"/>
      <c r="I58" s="74">
        <v>0.28000000000000003</v>
      </c>
      <c r="J58" s="69">
        <v>10</v>
      </c>
      <c r="K58" s="5"/>
    </row>
    <row r="59" spans="1:11" ht="12" customHeight="1" x14ac:dyDescent="0.25">
      <c r="A59" s="198" t="s">
        <v>37</v>
      </c>
      <c r="B59" s="199"/>
      <c r="C59" s="202">
        <f t="shared" ref="C59:H59" si="16">SUM(C54,C57,)</f>
        <v>37</v>
      </c>
      <c r="D59" s="202">
        <f t="shared" si="16"/>
        <v>38</v>
      </c>
      <c r="E59" s="204">
        <f t="shared" si="16"/>
        <v>39</v>
      </c>
      <c r="F59" s="202">
        <f t="shared" si="16"/>
        <v>38</v>
      </c>
      <c r="G59" s="58">
        <f t="shared" si="16"/>
        <v>36</v>
      </c>
      <c r="H59" s="58">
        <f t="shared" si="16"/>
        <v>22</v>
      </c>
      <c r="I59" s="206">
        <f>SUM(I54,I56,I57,I58,)</f>
        <v>180.45</v>
      </c>
      <c r="J59" s="190">
        <f>SUM(J54,J56,J57,J58,)</f>
        <v>5422</v>
      </c>
    </row>
    <row r="60" spans="1:11" ht="12" customHeight="1" x14ac:dyDescent="0.25">
      <c r="A60" s="200"/>
      <c r="B60" s="201"/>
      <c r="C60" s="203"/>
      <c r="D60" s="203"/>
      <c r="E60" s="205"/>
      <c r="F60" s="203"/>
      <c r="G60" s="126">
        <f>(G59+H59)/2</f>
        <v>29</v>
      </c>
      <c r="H60" s="127"/>
      <c r="I60" s="206"/>
      <c r="J60" s="190"/>
    </row>
    <row r="61" spans="1:11" ht="24" customHeight="1" x14ac:dyDescent="0.25">
      <c r="A61" s="191" t="s">
        <v>86</v>
      </c>
      <c r="B61" s="192"/>
      <c r="C61" s="192"/>
      <c r="D61" s="192"/>
      <c r="E61" s="192"/>
      <c r="F61" s="192"/>
      <c r="G61" s="192"/>
      <c r="H61" s="192"/>
      <c r="I61" s="192"/>
      <c r="J61" s="193"/>
    </row>
    <row r="62" spans="1:11" s="7" customFormat="1" ht="19.2" customHeight="1" x14ac:dyDescent="0.25">
      <c r="A62" s="21"/>
      <c r="B62" s="137" t="s">
        <v>30</v>
      </c>
      <c r="C62" s="137"/>
      <c r="D62" s="137"/>
      <c r="E62" s="194" t="s">
        <v>57</v>
      </c>
      <c r="F62" s="195"/>
      <c r="G62" s="137" t="s">
        <v>26</v>
      </c>
      <c r="H62" s="137"/>
      <c r="I62" s="137"/>
      <c r="J62" s="22"/>
    </row>
    <row r="63" spans="1:11" s="2" customFormat="1" ht="12.6" customHeight="1" x14ac:dyDescent="0.25">
      <c r="A63" s="21"/>
      <c r="B63" s="210" t="s">
        <v>27</v>
      </c>
      <c r="C63" s="210"/>
      <c r="D63" s="210"/>
      <c r="E63" s="129">
        <v>4</v>
      </c>
      <c r="F63" s="131"/>
      <c r="G63" s="129">
        <v>140</v>
      </c>
      <c r="H63" s="130"/>
      <c r="I63" s="131"/>
      <c r="J63" s="22"/>
      <c r="K63" s="6"/>
    </row>
    <row r="64" spans="1:11" ht="15" customHeight="1" x14ac:dyDescent="0.25">
      <c r="A64" s="21"/>
      <c r="B64" s="210" t="s">
        <v>56</v>
      </c>
      <c r="C64" s="210"/>
      <c r="D64" s="210"/>
      <c r="E64" s="211">
        <v>4</v>
      </c>
      <c r="F64" s="212"/>
      <c r="G64" s="213">
        <v>140</v>
      </c>
      <c r="H64" s="213"/>
      <c r="I64" s="213"/>
      <c r="J64" s="207"/>
    </row>
    <row r="65" spans="1:11" ht="13.95" customHeight="1" x14ac:dyDescent="0.25">
      <c r="A65" s="21"/>
      <c r="B65" s="208" t="s">
        <v>28</v>
      </c>
      <c r="C65" s="208"/>
      <c r="D65" s="208"/>
      <c r="E65" s="194">
        <f>SUM(E63:E64)</f>
        <v>8</v>
      </c>
      <c r="F65" s="195"/>
      <c r="G65" s="137">
        <f>SUM(G63:G64)</f>
        <v>280</v>
      </c>
      <c r="H65" s="137"/>
      <c r="I65" s="137"/>
      <c r="J65" s="207"/>
    </row>
    <row r="66" spans="1:11" ht="13.95" customHeight="1" x14ac:dyDescent="0.25">
      <c r="A66" s="21"/>
      <c r="B66" s="59"/>
      <c r="C66" s="59"/>
      <c r="D66" s="59"/>
      <c r="E66" s="23"/>
      <c r="F66" s="23"/>
      <c r="G66" s="23"/>
      <c r="H66" s="23"/>
      <c r="I66" s="23"/>
      <c r="J66" s="60"/>
    </row>
    <row r="67" spans="1:11" ht="12" customHeight="1" x14ac:dyDescent="0.25">
      <c r="A67" s="108" t="s">
        <v>47</v>
      </c>
      <c r="B67" s="209"/>
      <c r="C67" s="209"/>
      <c r="D67" s="209"/>
      <c r="E67" s="209"/>
      <c r="F67" s="209"/>
      <c r="G67" s="209"/>
      <c r="H67" s="209"/>
      <c r="I67" s="209"/>
      <c r="J67" s="209"/>
    </row>
    <row r="68" spans="1:11" s="4" customFormat="1" ht="14.4" customHeight="1" x14ac:dyDescent="0.25">
      <c r="A68" s="108" t="s">
        <v>60</v>
      </c>
      <c r="B68" s="209"/>
      <c r="C68" s="209"/>
      <c r="D68" s="209"/>
      <c r="E68" s="209"/>
      <c r="F68" s="209"/>
      <c r="G68" s="209"/>
      <c r="H68" s="209"/>
      <c r="I68" s="209"/>
      <c r="J68" s="209"/>
      <c r="K68" s="3"/>
    </row>
    <row r="69" spans="1:11" x14ac:dyDescent="0.25">
      <c r="B69" s="134" t="s">
        <v>73</v>
      </c>
      <c r="C69" s="134"/>
      <c r="D69" s="134"/>
      <c r="E69" s="134"/>
      <c r="F69" s="134"/>
      <c r="G69" s="134"/>
      <c r="H69" s="134"/>
      <c r="I69" s="134"/>
      <c r="J69" s="134"/>
    </row>
  </sheetData>
  <mergeCells count="104">
    <mergeCell ref="B69:J69"/>
    <mergeCell ref="J64:J65"/>
    <mergeCell ref="B65:D65"/>
    <mergeCell ref="E65:F65"/>
    <mergeCell ref="G65:I65"/>
    <mergeCell ref="A67:J67"/>
    <mergeCell ref="A68:J68"/>
    <mergeCell ref="B63:D63"/>
    <mergeCell ref="E63:F63"/>
    <mergeCell ref="G63:I63"/>
    <mergeCell ref="B64:D64"/>
    <mergeCell ref="E64:F64"/>
    <mergeCell ref="G64:I64"/>
    <mergeCell ref="A61:J61"/>
    <mergeCell ref="B62:D62"/>
    <mergeCell ref="E62:F62"/>
    <mergeCell ref="G62:I62"/>
    <mergeCell ref="I54:I55"/>
    <mergeCell ref="J54:J55"/>
    <mergeCell ref="G55:H55"/>
    <mergeCell ref="G58:H58"/>
    <mergeCell ref="A59:B60"/>
    <mergeCell ref="C59:C60"/>
    <mergeCell ref="D59:D60"/>
    <mergeCell ref="E59:E60"/>
    <mergeCell ref="F59:F60"/>
    <mergeCell ref="I59:I60"/>
    <mergeCell ref="A52:B52"/>
    <mergeCell ref="A53:B53"/>
    <mergeCell ref="G53:H53"/>
    <mergeCell ref="A54:B55"/>
    <mergeCell ref="C54:C55"/>
    <mergeCell ref="D54:D55"/>
    <mergeCell ref="E54:E55"/>
    <mergeCell ref="F54:F55"/>
    <mergeCell ref="J59:J60"/>
    <mergeCell ref="G60:H60"/>
    <mergeCell ref="J48:J49"/>
    <mergeCell ref="G49:H49"/>
    <mergeCell ref="A50:B51"/>
    <mergeCell ref="C50:C51"/>
    <mergeCell ref="D50:D51"/>
    <mergeCell ref="E50:E51"/>
    <mergeCell ref="F50:F51"/>
    <mergeCell ref="I50:I51"/>
    <mergeCell ref="J50:J51"/>
    <mergeCell ref="G51:H51"/>
    <mergeCell ref="A34:J34"/>
    <mergeCell ref="A39:B40"/>
    <mergeCell ref="C39:C40"/>
    <mergeCell ref="D39:D40"/>
    <mergeCell ref="E39:E40"/>
    <mergeCell ref="F39:F40"/>
    <mergeCell ref="I39:I40"/>
    <mergeCell ref="G47:H47"/>
    <mergeCell ref="A48:B49"/>
    <mergeCell ref="C48:C49"/>
    <mergeCell ref="D48:D49"/>
    <mergeCell ref="E48:E49"/>
    <mergeCell ref="F48:F49"/>
    <mergeCell ref="J39:J40"/>
    <mergeCell ref="G40:H40"/>
    <mergeCell ref="A41:J41"/>
    <mergeCell ref="A46:B47"/>
    <mergeCell ref="C46:C47"/>
    <mergeCell ref="D46:D47"/>
    <mergeCell ref="E46:E47"/>
    <mergeCell ref="F46:F47"/>
    <mergeCell ref="I46:I47"/>
    <mergeCell ref="J46:J47"/>
    <mergeCell ref="I48:I49"/>
    <mergeCell ref="A29:J29"/>
    <mergeCell ref="A30:A31"/>
    <mergeCell ref="A32:B33"/>
    <mergeCell ref="C32:C33"/>
    <mergeCell ref="D32:D33"/>
    <mergeCell ref="E32:E33"/>
    <mergeCell ref="F32:F33"/>
    <mergeCell ref="I32:I33"/>
    <mergeCell ref="J32:J33"/>
    <mergeCell ref="G33:H33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23622047244094491" right="0.23622047244094491" top="0.74803149606299213" bottom="0.74803149606299213" header="0" footer="0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9"/>
  <sheetViews>
    <sheetView topLeftCell="A40" zoomScaleNormal="100" workbookViewId="0">
      <selection activeCell="L57" sqref="L57"/>
    </sheetView>
  </sheetViews>
  <sheetFormatPr defaultRowHeight="13.2" x14ac:dyDescent="0.25"/>
  <cols>
    <col min="1" max="1" width="4.109375" style="4" customWidth="1"/>
    <col min="2" max="2" width="71.33203125" style="4" customWidth="1"/>
    <col min="3" max="3" width="8.6640625" style="4" customWidth="1"/>
    <col min="4" max="4" width="7.44140625" style="4" customWidth="1"/>
    <col min="5" max="5" width="8.109375" style="4" customWidth="1"/>
    <col min="6" max="6" width="7.44140625" style="4" customWidth="1"/>
    <col min="7" max="7" width="5.6640625" style="4" customWidth="1"/>
    <col min="8" max="8" width="6.33203125" style="4" customWidth="1"/>
    <col min="9" max="9" width="12.6640625" style="4" customWidth="1"/>
    <col min="10" max="10" width="13.6640625" style="4" customWidth="1"/>
    <col min="11" max="11" width="8.88671875" style="3"/>
  </cols>
  <sheetData>
    <row r="1" spans="1:12" ht="17.399999999999999" x14ac:dyDescent="0.25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  <c r="K1" s="68"/>
      <c r="L1" s="68"/>
    </row>
    <row r="2" spans="1:12" ht="13.8" x14ac:dyDescent="0.25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13.8" x14ac:dyDescent="0.25">
      <c r="A3" s="158" t="s">
        <v>74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3.8" x14ac:dyDescent="0.25">
      <c r="A4" s="158" t="s">
        <v>59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2" s="3" customFormat="1" ht="16.5" customHeight="1" x14ac:dyDescent="0.25">
      <c r="A7" s="160" t="s">
        <v>32</v>
      </c>
      <c r="B7" s="160" t="s">
        <v>1</v>
      </c>
      <c r="C7" s="155" t="s">
        <v>2</v>
      </c>
      <c r="D7" s="155"/>
      <c r="E7" s="155"/>
      <c r="F7" s="155"/>
      <c r="G7" s="155"/>
      <c r="H7" s="155"/>
      <c r="I7" s="156" t="s">
        <v>50</v>
      </c>
      <c r="J7" s="156"/>
    </row>
    <row r="8" spans="1:12" s="3" customFormat="1" ht="21.75" customHeight="1" x14ac:dyDescent="0.25">
      <c r="A8" s="160"/>
      <c r="B8" s="160"/>
      <c r="C8" s="162" t="s">
        <v>3</v>
      </c>
      <c r="D8" s="164" t="s">
        <v>4</v>
      </c>
      <c r="E8" s="162" t="s">
        <v>5</v>
      </c>
      <c r="F8" s="162" t="s">
        <v>21</v>
      </c>
      <c r="G8" s="151" t="s">
        <v>51</v>
      </c>
      <c r="H8" s="151"/>
      <c r="I8" s="156"/>
      <c r="J8" s="156"/>
    </row>
    <row r="9" spans="1:12" s="3" customFormat="1" ht="29.25" customHeight="1" x14ac:dyDescent="0.25">
      <c r="A9" s="161"/>
      <c r="B9" s="161"/>
      <c r="C9" s="163"/>
      <c r="D9" s="165"/>
      <c r="E9" s="214"/>
      <c r="F9" s="214"/>
      <c r="G9" s="76" t="s">
        <v>3</v>
      </c>
      <c r="H9" s="76" t="s">
        <v>4</v>
      </c>
      <c r="I9" s="9" t="s">
        <v>52</v>
      </c>
      <c r="J9" s="9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2" s="3" customFormat="1" ht="15" customHeight="1" x14ac:dyDescent="0.25">
      <c r="A11" s="10">
        <v>1</v>
      </c>
      <c r="B11" s="11" t="s">
        <v>6</v>
      </c>
      <c r="C11" s="12">
        <v>3</v>
      </c>
      <c r="D11" s="24">
        <v>3</v>
      </c>
      <c r="E11" s="12">
        <v>3</v>
      </c>
      <c r="F11" s="12">
        <v>3</v>
      </c>
      <c r="G11" s="12">
        <v>4</v>
      </c>
      <c r="H11" s="12">
        <v>4</v>
      </c>
      <c r="I11" s="70">
        <f>SUM(C11:F11)+ SUM(G11:H11)/2</f>
        <v>16</v>
      </c>
      <c r="J11" s="74">
        <f>I11*30</f>
        <v>480</v>
      </c>
    </row>
    <row r="12" spans="1:12" s="3" customFormat="1" ht="15.75" customHeight="1" x14ac:dyDescent="0.25">
      <c r="A12" s="81">
        <v>2</v>
      </c>
      <c r="B12" s="13" t="s">
        <v>41</v>
      </c>
      <c r="C12" s="14">
        <v>2</v>
      </c>
      <c r="D12" s="25">
        <v>2</v>
      </c>
      <c r="E12" s="14">
        <v>2</v>
      </c>
      <c r="F12" s="14">
        <v>3</v>
      </c>
      <c r="G12" s="14">
        <v>3</v>
      </c>
      <c r="H12" s="14">
        <v>3</v>
      </c>
      <c r="I12" s="70">
        <f t="shared" ref="I12:I26" si="0">SUM(C12:F12)+ SUM(G12:H12)/2</f>
        <v>12</v>
      </c>
      <c r="J12" s="74">
        <f t="shared" ref="J12:J26" si="1">I12*30</f>
        <v>360</v>
      </c>
    </row>
    <row r="13" spans="1:12" s="3" customFormat="1" ht="16.5" customHeight="1" x14ac:dyDescent="0.25">
      <c r="A13" s="10">
        <v>3</v>
      </c>
      <c r="B13" s="13" t="s">
        <v>42</v>
      </c>
      <c r="C13" s="14">
        <v>2</v>
      </c>
      <c r="D13" s="25">
        <v>2</v>
      </c>
      <c r="E13" s="14">
        <v>2</v>
      </c>
      <c r="F13" s="14">
        <v>1</v>
      </c>
      <c r="G13" s="14">
        <v>1</v>
      </c>
      <c r="H13" s="14">
        <v>1</v>
      </c>
      <c r="I13" s="70">
        <f t="shared" si="0"/>
        <v>8</v>
      </c>
      <c r="J13" s="74">
        <f t="shared" si="1"/>
        <v>240</v>
      </c>
    </row>
    <row r="14" spans="1:12" s="3" customFormat="1" ht="13.95" customHeight="1" x14ac:dyDescent="0.25">
      <c r="A14" s="81">
        <v>4</v>
      </c>
      <c r="B14" s="13" t="s">
        <v>53</v>
      </c>
      <c r="C14" s="14">
        <v>1</v>
      </c>
      <c r="D14" s="25"/>
      <c r="E14" s="14"/>
      <c r="F14" s="14"/>
      <c r="G14" s="14"/>
      <c r="H14" s="14"/>
      <c r="I14" s="70">
        <f t="shared" si="0"/>
        <v>1</v>
      </c>
      <c r="J14" s="74">
        <f t="shared" si="1"/>
        <v>30</v>
      </c>
    </row>
    <row r="15" spans="1:12" s="3" customFormat="1" ht="15" customHeight="1" x14ac:dyDescent="0.25">
      <c r="A15" s="10">
        <v>5</v>
      </c>
      <c r="B15" s="13" t="s">
        <v>7</v>
      </c>
      <c r="C15" s="14">
        <v>2</v>
      </c>
      <c r="D15" s="25">
        <v>2</v>
      </c>
      <c r="E15" s="14">
        <v>2</v>
      </c>
      <c r="F15" s="14">
        <v>1</v>
      </c>
      <c r="G15" s="14">
        <v>1</v>
      </c>
      <c r="H15" s="14">
        <v>1</v>
      </c>
      <c r="I15" s="70">
        <f t="shared" si="0"/>
        <v>8</v>
      </c>
      <c r="J15" s="74">
        <f t="shared" si="1"/>
        <v>240</v>
      </c>
    </row>
    <row r="16" spans="1:12" s="3" customFormat="1" ht="13.95" customHeight="1" x14ac:dyDescent="0.25">
      <c r="A16" s="81">
        <v>6</v>
      </c>
      <c r="B16" s="13" t="s">
        <v>8</v>
      </c>
      <c r="C16" s="14"/>
      <c r="D16" s="25"/>
      <c r="E16" s="14"/>
      <c r="F16" s="14">
        <v>1</v>
      </c>
      <c r="G16" s="14">
        <v>1</v>
      </c>
      <c r="H16" s="14">
        <v>1</v>
      </c>
      <c r="I16" s="70">
        <f t="shared" si="0"/>
        <v>2</v>
      </c>
      <c r="J16" s="74">
        <f t="shared" si="1"/>
        <v>60</v>
      </c>
    </row>
    <row r="17" spans="1:10" s="3" customFormat="1" ht="15" customHeight="1" x14ac:dyDescent="0.25">
      <c r="A17" s="10">
        <v>7</v>
      </c>
      <c r="B17" s="13" t="s">
        <v>9</v>
      </c>
      <c r="C17" s="14"/>
      <c r="D17" s="25">
        <v>1</v>
      </c>
      <c r="E17" s="14">
        <v>1</v>
      </c>
      <c r="F17" s="14"/>
      <c r="G17" s="14"/>
      <c r="H17" s="14"/>
      <c r="I17" s="70">
        <f t="shared" si="0"/>
        <v>2</v>
      </c>
      <c r="J17" s="74">
        <f t="shared" si="1"/>
        <v>60</v>
      </c>
    </row>
    <row r="18" spans="1:10" s="3" customFormat="1" ht="14.4" customHeight="1" x14ac:dyDescent="0.25">
      <c r="A18" s="81">
        <v>8</v>
      </c>
      <c r="B18" s="13" t="s">
        <v>10</v>
      </c>
      <c r="C18" s="14">
        <v>1</v>
      </c>
      <c r="D18" s="25">
        <v>1</v>
      </c>
      <c r="E18" s="14">
        <v>1</v>
      </c>
      <c r="F18" s="14">
        <v>1</v>
      </c>
      <c r="G18" s="14"/>
      <c r="H18" s="14"/>
      <c r="I18" s="70">
        <f t="shared" si="0"/>
        <v>4</v>
      </c>
      <c r="J18" s="74">
        <f t="shared" si="1"/>
        <v>120</v>
      </c>
    </row>
    <row r="19" spans="1:10" s="3" customFormat="1" ht="13.95" customHeight="1" x14ac:dyDescent="0.25">
      <c r="A19" s="10">
        <v>9</v>
      </c>
      <c r="B19" s="13" t="s">
        <v>11</v>
      </c>
      <c r="C19" s="14">
        <v>1</v>
      </c>
      <c r="D19" s="25">
        <v>1</v>
      </c>
      <c r="E19" s="14">
        <v>1</v>
      </c>
      <c r="F19" s="14">
        <v>1</v>
      </c>
      <c r="G19" s="14"/>
      <c r="H19" s="14"/>
      <c r="I19" s="70">
        <f t="shared" si="0"/>
        <v>4</v>
      </c>
      <c r="J19" s="74">
        <f t="shared" si="1"/>
        <v>120</v>
      </c>
    </row>
    <row r="20" spans="1:10" s="3" customFormat="1" ht="13.2" customHeight="1" x14ac:dyDescent="0.25">
      <c r="A20" s="81">
        <v>10</v>
      </c>
      <c r="B20" s="13" t="s">
        <v>12</v>
      </c>
      <c r="C20" s="14">
        <v>1</v>
      </c>
      <c r="D20" s="25">
        <v>1</v>
      </c>
      <c r="E20" s="14">
        <v>1</v>
      </c>
      <c r="F20" s="14">
        <v>1</v>
      </c>
      <c r="G20" s="14"/>
      <c r="H20" s="14"/>
      <c r="I20" s="70">
        <f t="shared" si="0"/>
        <v>4</v>
      </c>
      <c r="J20" s="74">
        <f t="shared" si="1"/>
        <v>120</v>
      </c>
    </row>
    <row r="21" spans="1:10" s="3" customFormat="1" ht="14.4" customHeight="1" x14ac:dyDescent="0.25">
      <c r="A21" s="10">
        <v>11</v>
      </c>
      <c r="B21" s="13" t="s">
        <v>13</v>
      </c>
      <c r="C21" s="14">
        <v>1</v>
      </c>
      <c r="D21" s="25">
        <v>1</v>
      </c>
      <c r="E21" s="14">
        <v>1</v>
      </c>
      <c r="F21" s="14">
        <v>1</v>
      </c>
      <c r="G21" s="14"/>
      <c r="H21" s="14"/>
      <c r="I21" s="70">
        <f t="shared" si="0"/>
        <v>4</v>
      </c>
      <c r="J21" s="74">
        <f t="shared" si="1"/>
        <v>120</v>
      </c>
    </row>
    <row r="22" spans="1:10" s="3" customFormat="1" ht="13.95" customHeight="1" x14ac:dyDescent="0.25">
      <c r="A22" s="81">
        <v>12</v>
      </c>
      <c r="B22" s="13" t="s">
        <v>14</v>
      </c>
      <c r="C22" s="14">
        <v>2</v>
      </c>
      <c r="D22" s="25">
        <v>2</v>
      </c>
      <c r="E22" s="14">
        <v>3</v>
      </c>
      <c r="F22" s="14">
        <v>3</v>
      </c>
      <c r="G22" s="14">
        <v>4</v>
      </c>
      <c r="H22" s="14">
        <v>4</v>
      </c>
      <c r="I22" s="70">
        <f t="shared" si="0"/>
        <v>14</v>
      </c>
      <c r="J22" s="74">
        <f t="shared" si="1"/>
        <v>420</v>
      </c>
    </row>
    <row r="23" spans="1:10" s="3" customFormat="1" ht="16.2" customHeight="1" x14ac:dyDescent="0.25">
      <c r="A23" s="10">
        <v>13</v>
      </c>
      <c r="B23" s="13" t="s">
        <v>15</v>
      </c>
      <c r="C23" s="14">
        <v>1</v>
      </c>
      <c r="D23" s="25">
        <v>1</v>
      </c>
      <c r="E23" s="14">
        <v>1</v>
      </c>
      <c r="F23" s="14"/>
      <c r="G23" s="14"/>
      <c r="H23" s="14"/>
      <c r="I23" s="70">
        <f t="shared" si="0"/>
        <v>3</v>
      </c>
      <c r="J23" s="74">
        <f t="shared" si="1"/>
        <v>90</v>
      </c>
    </row>
    <row r="24" spans="1:10" s="3" customFormat="1" ht="15.6" customHeight="1" x14ac:dyDescent="0.25">
      <c r="A24" s="81">
        <v>14</v>
      </c>
      <c r="B24" s="13" t="s">
        <v>16</v>
      </c>
      <c r="C24" s="14">
        <v>3</v>
      </c>
      <c r="D24" s="25">
        <v>3</v>
      </c>
      <c r="E24" s="14">
        <v>3</v>
      </c>
      <c r="F24" s="14">
        <v>3</v>
      </c>
      <c r="G24" s="14">
        <v>3</v>
      </c>
      <c r="H24" s="14">
        <v>3</v>
      </c>
      <c r="I24" s="70">
        <f t="shared" si="0"/>
        <v>15</v>
      </c>
      <c r="J24" s="74">
        <f t="shared" si="1"/>
        <v>450</v>
      </c>
    </row>
    <row r="25" spans="1:10" s="3" customFormat="1" ht="15" customHeight="1" x14ac:dyDescent="0.25">
      <c r="A25" s="10">
        <v>15</v>
      </c>
      <c r="B25" s="13" t="s">
        <v>17</v>
      </c>
      <c r="C25" s="14">
        <v>1</v>
      </c>
      <c r="D25" s="25"/>
      <c r="E25" s="14"/>
      <c r="F25" s="14"/>
      <c r="G25" s="14"/>
      <c r="H25" s="14"/>
      <c r="I25" s="70">
        <f t="shared" si="0"/>
        <v>1</v>
      </c>
      <c r="J25" s="74">
        <f t="shared" si="1"/>
        <v>30</v>
      </c>
    </row>
    <row r="26" spans="1:10" s="3" customFormat="1" ht="14.4" customHeight="1" x14ac:dyDescent="0.25">
      <c r="A26" s="81">
        <v>16</v>
      </c>
      <c r="B26" s="13" t="s">
        <v>31</v>
      </c>
      <c r="C26" s="14">
        <v>1</v>
      </c>
      <c r="D26" s="25">
        <v>1</v>
      </c>
      <c r="E26" s="14">
        <v>1</v>
      </c>
      <c r="F26" s="14">
        <v>1</v>
      </c>
      <c r="G26" s="14">
        <v>1</v>
      </c>
      <c r="H26" s="14">
        <v>1</v>
      </c>
      <c r="I26" s="70">
        <f t="shared" si="0"/>
        <v>5</v>
      </c>
      <c r="J26" s="74">
        <f t="shared" si="1"/>
        <v>150</v>
      </c>
    </row>
    <row r="27" spans="1:10" s="3" customFormat="1" ht="12" customHeight="1" x14ac:dyDescent="0.25">
      <c r="A27" s="102" t="s">
        <v>23</v>
      </c>
      <c r="B27" s="166"/>
      <c r="C27" s="168">
        <f>SUM(C11:C26)</f>
        <v>22</v>
      </c>
      <c r="D27" s="170">
        <f t="shared" ref="D27:H27" si="2">SUM(D11:D26)</f>
        <v>21</v>
      </c>
      <c r="E27" s="168">
        <f t="shared" si="2"/>
        <v>22</v>
      </c>
      <c r="F27" s="168">
        <f t="shared" si="2"/>
        <v>20</v>
      </c>
      <c r="G27" s="78">
        <f t="shared" si="2"/>
        <v>18</v>
      </c>
      <c r="H27" s="78">
        <f t="shared" si="2"/>
        <v>18</v>
      </c>
      <c r="I27" s="137">
        <f>SUM(I11:I26)</f>
        <v>103</v>
      </c>
      <c r="J27" s="137">
        <f>SUM(J11:J26)</f>
        <v>3090</v>
      </c>
    </row>
    <row r="28" spans="1:10" s="3" customFormat="1" ht="12" customHeight="1" x14ac:dyDescent="0.25">
      <c r="A28" s="104"/>
      <c r="B28" s="167"/>
      <c r="C28" s="169"/>
      <c r="D28" s="175"/>
      <c r="E28" s="215"/>
      <c r="F28" s="189"/>
      <c r="G28" s="172">
        <f>(G27+H27)/2</f>
        <v>18</v>
      </c>
      <c r="H28" s="172"/>
      <c r="I28" s="137"/>
      <c r="J28" s="137"/>
    </row>
    <row r="29" spans="1:10" s="3" customFormat="1" ht="12" customHeight="1" x14ac:dyDescent="0.25">
      <c r="A29" s="148" t="s">
        <v>54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3" customFormat="1" ht="36" customHeight="1" x14ac:dyDescent="0.25">
      <c r="A30" s="173">
        <v>1</v>
      </c>
      <c r="B30" s="75" t="s">
        <v>87</v>
      </c>
      <c r="C30" s="78"/>
      <c r="D30" s="40"/>
      <c r="E30" s="73">
        <v>1</v>
      </c>
      <c r="F30" s="73">
        <v>1</v>
      </c>
      <c r="G30" s="74"/>
      <c r="H30" s="74"/>
      <c r="I30" s="70">
        <f t="shared" ref="I30:I32" si="3">SUM(C30:F30)+ SUM(G30:H30)/2</f>
        <v>2</v>
      </c>
      <c r="J30" s="74">
        <f>I30*30</f>
        <v>60</v>
      </c>
    </row>
    <row r="31" spans="1:10" s="3" customFormat="1" ht="16.2" customHeight="1" x14ac:dyDescent="0.25">
      <c r="A31" s="174"/>
      <c r="B31" s="82" t="s">
        <v>41</v>
      </c>
      <c r="C31" s="16">
        <v>1</v>
      </c>
      <c r="D31" s="25">
        <v>1</v>
      </c>
      <c r="E31" s="14">
        <v>1</v>
      </c>
      <c r="F31" s="14">
        <v>1</v>
      </c>
      <c r="G31" s="14">
        <v>2</v>
      </c>
      <c r="H31" s="14">
        <v>2</v>
      </c>
      <c r="I31" s="70">
        <f t="shared" si="3"/>
        <v>6</v>
      </c>
      <c r="J31" s="74">
        <f>I31*30</f>
        <v>180</v>
      </c>
    </row>
    <row r="32" spans="1:10" s="3" customFormat="1" ht="12" customHeight="1" x14ac:dyDescent="0.25">
      <c r="A32" s="113" t="s">
        <v>91</v>
      </c>
      <c r="B32" s="114"/>
      <c r="C32" s="168">
        <f t="shared" ref="C32:H32" si="4">SUM(C30:C31)</f>
        <v>1</v>
      </c>
      <c r="D32" s="170">
        <f t="shared" si="4"/>
        <v>1</v>
      </c>
      <c r="E32" s="168">
        <f t="shared" si="4"/>
        <v>2</v>
      </c>
      <c r="F32" s="168">
        <f t="shared" si="4"/>
        <v>2</v>
      </c>
      <c r="G32" s="78">
        <f t="shared" si="4"/>
        <v>2</v>
      </c>
      <c r="H32" s="78">
        <f t="shared" si="4"/>
        <v>2</v>
      </c>
      <c r="I32" s="100">
        <f t="shared" si="3"/>
        <v>8</v>
      </c>
      <c r="J32" s="100">
        <f t="shared" ref="J32" si="5">I32*30</f>
        <v>240</v>
      </c>
    </row>
    <row r="33" spans="1:10" s="3" customFormat="1" ht="12" customHeight="1" x14ac:dyDescent="0.25">
      <c r="A33" s="115"/>
      <c r="B33" s="116"/>
      <c r="C33" s="169"/>
      <c r="D33" s="175"/>
      <c r="E33" s="169"/>
      <c r="F33" s="169"/>
      <c r="G33" s="172">
        <f>(G32+H32)/2</f>
        <v>2</v>
      </c>
      <c r="H33" s="172"/>
      <c r="I33" s="101"/>
      <c r="J33" s="101"/>
    </row>
    <row r="34" spans="1:10" s="3" customFormat="1" ht="20.399999999999999" customHeight="1" x14ac:dyDescent="0.25">
      <c r="A34" s="144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s="3" customFormat="1" ht="18" customHeight="1" x14ac:dyDescent="0.25">
      <c r="A35" s="73">
        <v>1</v>
      </c>
      <c r="B35" s="15" t="s">
        <v>62</v>
      </c>
      <c r="C35" s="16">
        <v>3</v>
      </c>
      <c r="D35" s="26">
        <v>4</v>
      </c>
      <c r="E35" s="16">
        <v>2</v>
      </c>
      <c r="F35" s="16"/>
      <c r="G35" s="16"/>
      <c r="H35" s="16"/>
      <c r="I35" s="70">
        <f t="shared" ref="I35:I38" si="6">SUM(C35:F35)+ SUM(G35:H35)/2</f>
        <v>9</v>
      </c>
      <c r="J35" s="74">
        <f>I35*30</f>
        <v>270</v>
      </c>
    </row>
    <row r="36" spans="1:10" s="3" customFormat="1" ht="17.399999999999999" customHeight="1" x14ac:dyDescent="0.25">
      <c r="A36" s="73">
        <v>2</v>
      </c>
      <c r="B36" s="15" t="s">
        <v>63</v>
      </c>
      <c r="C36" s="16">
        <v>4</v>
      </c>
      <c r="D36" s="26">
        <v>4</v>
      </c>
      <c r="E36" s="16">
        <v>2</v>
      </c>
      <c r="F36" s="16"/>
      <c r="G36" s="16"/>
      <c r="H36" s="16"/>
      <c r="I36" s="70">
        <f t="shared" si="6"/>
        <v>10</v>
      </c>
      <c r="J36" s="74">
        <f>I36*30</f>
        <v>300</v>
      </c>
    </row>
    <row r="37" spans="1:10" s="3" customFormat="1" ht="16.95" customHeight="1" x14ac:dyDescent="0.25">
      <c r="A37" s="73">
        <v>3</v>
      </c>
      <c r="B37" s="15" t="s">
        <v>38</v>
      </c>
      <c r="C37" s="16"/>
      <c r="D37" s="26"/>
      <c r="E37" s="16"/>
      <c r="F37" s="17">
        <v>4</v>
      </c>
      <c r="G37" s="17">
        <v>4</v>
      </c>
      <c r="H37" s="16"/>
      <c r="I37" s="70">
        <f t="shared" si="6"/>
        <v>6</v>
      </c>
      <c r="J37" s="74">
        <f t="shared" ref="J37:J38" si="7">I37*30</f>
        <v>180</v>
      </c>
    </row>
    <row r="38" spans="1:10" s="3" customFormat="1" ht="16.95" customHeight="1" x14ac:dyDescent="0.25">
      <c r="A38" s="73">
        <v>4</v>
      </c>
      <c r="B38" s="15" t="s">
        <v>48</v>
      </c>
      <c r="C38" s="16"/>
      <c r="D38" s="26"/>
      <c r="E38" s="16">
        <v>1</v>
      </c>
      <c r="F38" s="16">
        <v>2</v>
      </c>
      <c r="G38" s="16"/>
      <c r="H38" s="16"/>
      <c r="I38" s="70">
        <f t="shared" si="6"/>
        <v>3</v>
      </c>
      <c r="J38" s="74">
        <f t="shared" si="7"/>
        <v>90</v>
      </c>
    </row>
    <row r="39" spans="1:10" s="3" customFormat="1" ht="12" customHeight="1" x14ac:dyDescent="0.25">
      <c r="A39" s="113" t="s">
        <v>18</v>
      </c>
      <c r="B39" s="114"/>
      <c r="C39" s="168">
        <f t="shared" ref="C39:J39" si="8">SUM(C35:C38)</f>
        <v>7</v>
      </c>
      <c r="D39" s="170">
        <f t="shared" si="8"/>
        <v>8</v>
      </c>
      <c r="E39" s="168">
        <f t="shared" si="8"/>
        <v>5</v>
      </c>
      <c r="F39" s="168">
        <f t="shared" si="8"/>
        <v>6</v>
      </c>
      <c r="G39" s="78">
        <f t="shared" si="8"/>
        <v>4</v>
      </c>
      <c r="H39" s="78">
        <f t="shared" si="8"/>
        <v>0</v>
      </c>
      <c r="I39" s="137">
        <f t="shared" si="8"/>
        <v>28</v>
      </c>
      <c r="J39" s="137">
        <f t="shared" si="8"/>
        <v>840</v>
      </c>
    </row>
    <row r="40" spans="1:10" s="3" customFormat="1" ht="12" customHeight="1" x14ac:dyDescent="0.25">
      <c r="A40" s="115"/>
      <c r="B40" s="116"/>
      <c r="C40" s="169"/>
      <c r="D40" s="175"/>
      <c r="E40" s="215"/>
      <c r="F40" s="215"/>
      <c r="G40" s="106">
        <f>(G39+H39)/2</f>
        <v>2</v>
      </c>
      <c r="H40" s="107"/>
      <c r="I40" s="137"/>
      <c r="J40" s="137"/>
    </row>
    <row r="41" spans="1:10" s="3" customFormat="1" ht="12" customHeight="1" x14ac:dyDescent="0.25">
      <c r="A41" s="146" t="s">
        <v>69</v>
      </c>
      <c r="B41" s="146"/>
      <c r="C41" s="146"/>
      <c r="D41" s="146"/>
      <c r="E41" s="146"/>
      <c r="F41" s="146"/>
      <c r="G41" s="146"/>
      <c r="H41" s="146"/>
      <c r="I41" s="146"/>
      <c r="J41" s="180"/>
    </row>
    <row r="42" spans="1:10" s="3" customFormat="1" ht="16.95" customHeight="1" x14ac:dyDescent="0.25">
      <c r="A42" s="73">
        <v>1</v>
      </c>
      <c r="B42" s="15" t="s">
        <v>64</v>
      </c>
      <c r="C42" s="14">
        <v>2</v>
      </c>
      <c r="D42" s="26">
        <v>3</v>
      </c>
      <c r="E42" s="16">
        <v>4</v>
      </c>
      <c r="F42" s="16"/>
      <c r="G42" s="16"/>
      <c r="H42" s="16"/>
      <c r="I42" s="70">
        <f t="shared" ref="I42:I45" si="9">SUM(C42:F42)+ SUM(G42:H42)/2</f>
        <v>9</v>
      </c>
      <c r="J42" s="74">
        <f>I42*30</f>
        <v>270</v>
      </c>
    </row>
    <row r="43" spans="1:10" s="3" customFormat="1" ht="19.2" customHeight="1" x14ac:dyDescent="0.25">
      <c r="A43" s="73">
        <v>2</v>
      </c>
      <c r="B43" s="15" t="s">
        <v>65</v>
      </c>
      <c r="C43" s="16">
        <v>2</v>
      </c>
      <c r="D43" s="26">
        <v>2</v>
      </c>
      <c r="E43" s="16">
        <v>3</v>
      </c>
      <c r="F43" s="16"/>
      <c r="G43" s="16"/>
      <c r="H43" s="16"/>
      <c r="I43" s="70">
        <f t="shared" si="9"/>
        <v>7</v>
      </c>
      <c r="J43" s="74">
        <f>I43*30</f>
        <v>210</v>
      </c>
    </row>
    <row r="44" spans="1:10" s="3" customFormat="1" ht="15.6" customHeight="1" x14ac:dyDescent="0.25">
      <c r="A44" s="73">
        <v>3</v>
      </c>
      <c r="B44" s="15" t="s">
        <v>66</v>
      </c>
      <c r="C44" s="16"/>
      <c r="D44" s="26"/>
      <c r="E44" s="16"/>
      <c r="F44" s="16">
        <v>4</v>
      </c>
      <c r="G44" s="16">
        <v>5</v>
      </c>
      <c r="H44" s="16"/>
      <c r="I44" s="70">
        <f t="shared" si="9"/>
        <v>6.5</v>
      </c>
      <c r="J44" s="74">
        <f>I44*30</f>
        <v>195</v>
      </c>
    </row>
    <row r="45" spans="1:10" s="3" customFormat="1" ht="15.6" customHeight="1" x14ac:dyDescent="0.25">
      <c r="A45" s="73">
        <v>4</v>
      </c>
      <c r="B45" s="15" t="s">
        <v>84</v>
      </c>
      <c r="C45" s="16"/>
      <c r="D45" s="26"/>
      <c r="E45" s="16"/>
      <c r="F45" s="16">
        <v>3</v>
      </c>
      <c r="G45" s="16">
        <v>5</v>
      </c>
      <c r="H45" s="16"/>
      <c r="I45" s="70">
        <f t="shared" si="9"/>
        <v>5.5</v>
      </c>
      <c r="J45" s="74">
        <f>I45*30</f>
        <v>165</v>
      </c>
    </row>
    <row r="46" spans="1:10" s="3" customFormat="1" ht="12" customHeight="1" x14ac:dyDescent="0.25">
      <c r="A46" s="181" t="s">
        <v>18</v>
      </c>
      <c r="B46" s="182"/>
      <c r="C46" s="168">
        <f t="shared" ref="C46:J46" si="10">SUM(C42:C45)</f>
        <v>4</v>
      </c>
      <c r="D46" s="170">
        <f t="shared" si="10"/>
        <v>5</v>
      </c>
      <c r="E46" s="168">
        <f t="shared" si="10"/>
        <v>7</v>
      </c>
      <c r="F46" s="168">
        <f t="shared" si="10"/>
        <v>7</v>
      </c>
      <c r="G46" s="78">
        <f t="shared" si="10"/>
        <v>10</v>
      </c>
      <c r="H46" s="78">
        <f t="shared" si="10"/>
        <v>0</v>
      </c>
      <c r="I46" s="137">
        <f t="shared" si="10"/>
        <v>28</v>
      </c>
      <c r="J46" s="137">
        <f t="shared" si="10"/>
        <v>840</v>
      </c>
    </row>
    <row r="47" spans="1:10" s="3" customFormat="1" ht="12" customHeight="1" x14ac:dyDescent="0.25">
      <c r="A47" s="183"/>
      <c r="B47" s="184"/>
      <c r="C47" s="169"/>
      <c r="D47" s="175"/>
      <c r="E47" s="215"/>
      <c r="F47" s="215"/>
      <c r="G47" s="106">
        <f>(G46+H46)/2</f>
        <v>5</v>
      </c>
      <c r="H47" s="107"/>
      <c r="I47" s="137"/>
      <c r="J47" s="137"/>
    </row>
    <row r="48" spans="1:10" ht="12" customHeight="1" x14ac:dyDescent="0.25">
      <c r="A48" s="176" t="s">
        <v>24</v>
      </c>
      <c r="B48" s="177"/>
      <c r="C48" s="168">
        <f t="shared" ref="C48:J48" si="11">C39+C46</f>
        <v>11</v>
      </c>
      <c r="D48" s="170">
        <f t="shared" si="11"/>
        <v>13</v>
      </c>
      <c r="E48" s="168">
        <f t="shared" si="11"/>
        <v>12</v>
      </c>
      <c r="F48" s="168">
        <f t="shared" si="11"/>
        <v>13</v>
      </c>
      <c r="G48" s="78">
        <f t="shared" si="11"/>
        <v>14</v>
      </c>
      <c r="H48" s="78">
        <f t="shared" si="11"/>
        <v>0</v>
      </c>
      <c r="I48" s="137">
        <f t="shared" si="11"/>
        <v>56</v>
      </c>
      <c r="J48" s="137">
        <f t="shared" si="11"/>
        <v>1680</v>
      </c>
    </row>
    <row r="49" spans="1:11" ht="12" customHeight="1" x14ac:dyDescent="0.25">
      <c r="A49" s="178"/>
      <c r="B49" s="179"/>
      <c r="C49" s="169"/>
      <c r="D49" s="175"/>
      <c r="E49" s="215"/>
      <c r="F49" s="215"/>
      <c r="G49" s="106">
        <f>(G48+H48)/2</f>
        <v>7</v>
      </c>
      <c r="H49" s="107"/>
      <c r="I49" s="137"/>
      <c r="J49" s="137"/>
    </row>
    <row r="50" spans="1:11" ht="12" customHeight="1" x14ac:dyDescent="0.25">
      <c r="A50" s="138" t="s">
        <v>79</v>
      </c>
      <c r="B50" s="139"/>
      <c r="C50" s="168">
        <f t="shared" ref="C50:H50" si="12">SUM(C27,C32,C48,)</f>
        <v>34</v>
      </c>
      <c r="D50" s="170">
        <f t="shared" si="12"/>
        <v>35</v>
      </c>
      <c r="E50" s="168">
        <f t="shared" si="12"/>
        <v>36</v>
      </c>
      <c r="F50" s="168">
        <f t="shared" si="12"/>
        <v>35</v>
      </c>
      <c r="G50" s="78">
        <f t="shared" si="12"/>
        <v>34</v>
      </c>
      <c r="H50" s="78">
        <f t="shared" si="12"/>
        <v>20</v>
      </c>
      <c r="I50" s="137">
        <f t="shared" ref="I50:J50" si="13">SUM(I27,I32,I39,I46)</f>
        <v>167</v>
      </c>
      <c r="J50" s="137">
        <f t="shared" si="13"/>
        <v>5010</v>
      </c>
    </row>
    <row r="51" spans="1:11" ht="15.6" customHeight="1" x14ac:dyDescent="0.25">
      <c r="A51" s="140"/>
      <c r="B51" s="141"/>
      <c r="C51" s="169"/>
      <c r="D51" s="175"/>
      <c r="E51" s="169"/>
      <c r="F51" s="169"/>
      <c r="G51" s="106">
        <f>(G50+H50)/2</f>
        <v>27</v>
      </c>
      <c r="H51" s="107"/>
      <c r="I51" s="137"/>
      <c r="J51" s="137"/>
    </row>
    <row r="52" spans="1:11" ht="29.25" customHeight="1" x14ac:dyDescent="0.25">
      <c r="A52" s="144" t="s">
        <v>88</v>
      </c>
      <c r="B52" s="145"/>
      <c r="C52" s="77">
        <v>1</v>
      </c>
      <c r="D52" s="79">
        <v>1</v>
      </c>
      <c r="E52" s="77"/>
      <c r="F52" s="77"/>
      <c r="G52" s="71"/>
      <c r="H52" s="72"/>
      <c r="I52" s="70">
        <f t="shared" ref="I52:I53" si="14">SUM(C52:F52)+ SUM(G52:H52)/2</f>
        <v>2</v>
      </c>
      <c r="J52" s="74">
        <f>I52*30</f>
        <v>60</v>
      </c>
    </row>
    <row r="53" spans="1:11" ht="29.25" customHeight="1" x14ac:dyDescent="0.25">
      <c r="A53" s="185" t="s">
        <v>89</v>
      </c>
      <c r="B53" s="186"/>
      <c r="C53" s="84">
        <f>SUM(C30,C52,)</f>
        <v>1</v>
      </c>
      <c r="D53" s="83">
        <f>SUM(D30,D52,)</f>
        <v>1</v>
      </c>
      <c r="E53" s="84">
        <f>SUM(E30,E52,)</f>
        <v>1</v>
      </c>
      <c r="F53" s="84">
        <f>SUM(F30,F52,)</f>
        <v>1</v>
      </c>
      <c r="G53" s="187"/>
      <c r="H53" s="188"/>
      <c r="I53" s="70">
        <f t="shared" si="14"/>
        <v>4</v>
      </c>
      <c r="J53" s="74">
        <f>I53*30</f>
        <v>120</v>
      </c>
    </row>
    <row r="54" spans="1:11" ht="15.6" customHeight="1" x14ac:dyDescent="0.25">
      <c r="A54" s="102" t="s">
        <v>80</v>
      </c>
      <c r="B54" s="103"/>
      <c r="C54" s="168">
        <f>SUM(C50,C53)</f>
        <v>35</v>
      </c>
      <c r="D54" s="170">
        <f>SUM(D50,D53)</f>
        <v>36</v>
      </c>
      <c r="E54" s="168">
        <f>SUM(E50,E53)</f>
        <v>37</v>
      </c>
      <c r="F54" s="168">
        <f>SUM(F50,F53)</f>
        <v>36</v>
      </c>
      <c r="G54" s="80">
        <f>SUM(G50,G53,)</f>
        <v>34</v>
      </c>
      <c r="H54" s="80">
        <f>SUM(H50,H53,)</f>
        <v>20</v>
      </c>
      <c r="I54" s="168">
        <f>SUM(I50,(I53-2),)</f>
        <v>169</v>
      </c>
      <c r="J54" s="100">
        <f>I54*30</f>
        <v>5070</v>
      </c>
    </row>
    <row r="55" spans="1:11" ht="15.6" customHeight="1" x14ac:dyDescent="0.25">
      <c r="A55" s="104"/>
      <c r="B55" s="105"/>
      <c r="C55" s="189"/>
      <c r="D55" s="171"/>
      <c r="E55" s="189"/>
      <c r="F55" s="189"/>
      <c r="G55" s="106">
        <f>(G54+H54)/2</f>
        <v>27</v>
      </c>
      <c r="H55" s="107"/>
      <c r="I55" s="189"/>
      <c r="J55" s="101"/>
    </row>
    <row r="56" spans="1:11" ht="19.2" customHeight="1" x14ac:dyDescent="0.25">
      <c r="A56" s="81">
        <v>1</v>
      </c>
      <c r="B56" s="13" t="s">
        <v>40</v>
      </c>
      <c r="C56" s="18" t="s">
        <v>67</v>
      </c>
      <c r="D56" s="27" t="s">
        <v>67</v>
      </c>
      <c r="E56" s="18" t="s">
        <v>67</v>
      </c>
      <c r="F56" s="18"/>
      <c r="G56" s="14"/>
      <c r="H56" s="14"/>
      <c r="I56" s="70">
        <v>1.17</v>
      </c>
      <c r="J56" s="74">
        <v>42</v>
      </c>
    </row>
    <row r="57" spans="1:11" s="1" customFormat="1" ht="15.75" customHeight="1" x14ac:dyDescent="0.2">
      <c r="A57" s="81">
        <v>2</v>
      </c>
      <c r="B57" s="13" t="s">
        <v>39</v>
      </c>
      <c r="C57" s="16">
        <v>2</v>
      </c>
      <c r="D57" s="25">
        <v>2</v>
      </c>
      <c r="E57" s="14">
        <v>2</v>
      </c>
      <c r="F57" s="14">
        <v>2</v>
      </c>
      <c r="G57" s="14">
        <v>2</v>
      </c>
      <c r="H57" s="14">
        <v>2</v>
      </c>
      <c r="I57" s="70">
        <f t="shared" ref="I57" si="15">SUM(C57:F57)+ SUM(G57:H57)/2</f>
        <v>10</v>
      </c>
      <c r="J57" s="74">
        <f>I57*30</f>
        <v>300</v>
      </c>
      <c r="K57" s="5"/>
    </row>
    <row r="58" spans="1:11" s="1" customFormat="1" ht="15.75" customHeight="1" x14ac:dyDescent="0.2">
      <c r="A58" s="81">
        <v>3</v>
      </c>
      <c r="B58" s="19" t="s">
        <v>85</v>
      </c>
      <c r="C58" s="31"/>
      <c r="D58" s="30" t="s">
        <v>55</v>
      </c>
      <c r="E58" s="20" t="s">
        <v>55</v>
      </c>
      <c r="F58" s="20"/>
      <c r="G58" s="196"/>
      <c r="H58" s="197"/>
      <c r="I58" s="74">
        <v>0.28000000000000003</v>
      </c>
      <c r="J58" s="69">
        <v>10</v>
      </c>
      <c r="K58" s="5"/>
    </row>
    <row r="59" spans="1:11" ht="12" customHeight="1" x14ac:dyDescent="0.25">
      <c r="A59" s="198" t="s">
        <v>37</v>
      </c>
      <c r="B59" s="199"/>
      <c r="C59" s="202">
        <f t="shared" ref="C59:H59" si="16">SUM(C54,C57,)</f>
        <v>37</v>
      </c>
      <c r="D59" s="204">
        <f t="shared" si="16"/>
        <v>38</v>
      </c>
      <c r="E59" s="202">
        <f t="shared" si="16"/>
        <v>39</v>
      </c>
      <c r="F59" s="202">
        <f t="shared" si="16"/>
        <v>38</v>
      </c>
      <c r="G59" s="58">
        <f t="shared" si="16"/>
        <v>36</v>
      </c>
      <c r="H59" s="58">
        <f t="shared" si="16"/>
        <v>22</v>
      </c>
      <c r="I59" s="206">
        <f>SUM(I54,I56,I57,I58,)</f>
        <v>180.45</v>
      </c>
      <c r="J59" s="190">
        <f>SUM(J54,J56,J57,J58,)</f>
        <v>5422</v>
      </c>
    </row>
    <row r="60" spans="1:11" ht="12" customHeight="1" x14ac:dyDescent="0.25">
      <c r="A60" s="200"/>
      <c r="B60" s="201"/>
      <c r="C60" s="203"/>
      <c r="D60" s="205"/>
      <c r="E60" s="203"/>
      <c r="F60" s="203"/>
      <c r="G60" s="126">
        <f>(G59+H59)/2</f>
        <v>29</v>
      </c>
      <c r="H60" s="127"/>
      <c r="I60" s="206"/>
      <c r="J60" s="190"/>
    </row>
    <row r="61" spans="1:11" ht="21.75" customHeight="1" x14ac:dyDescent="0.25">
      <c r="A61" s="191" t="s">
        <v>86</v>
      </c>
      <c r="B61" s="192"/>
      <c r="C61" s="192"/>
      <c r="D61" s="192"/>
      <c r="E61" s="192"/>
      <c r="F61" s="192"/>
      <c r="G61" s="192"/>
      <c r="H61" s="192"/>
      <c r="I61" s="192"/>
      <c r="J61" s="193"/>
    </row>
    <row r="62" spans="1:11" s="7" customFormat="1" ht="19.2" customHeight="1" x14ac:dyDescent="0.25">
      <c r="A62" s="21"/>
      <c r="B62" s="137" t="s">
        <v>30</v>
      </c>
      <c r="C62" s="137"/>
      <c r="D62" s="137"/>
      <c r="E62" s="194" t="s">
        <v>57</v>
      </c>
      <c r="F62" s="195"/>
      <c r="G62" s="137" t="s">
        <v>26</v>
      </c>
      <c r="H62" s="137"/>
      <c r="I62" s="137"/>
      <c r="J62" s="22"/>
    </row>
    <row r="63" spans="1:11" s="2" customFormat="1" ht="12.6" customHeight="1" x14ac:dyDescent="0.25">
      <c r="A63" s="21"/>
      <c r="B63" s="210" t="s">
        <v>27</v>
      </c>
      <c r="C63" s="210"/>
      <c r="D63" s="210"/>
      <c r="E63" s="129">
        <v>4</v>
      </c>
      <c r="F63" s="131"/>
      <c r="G63" s="129">
        <v>140</v>
      </c>
      <c r="H63" s="130"/>
      <c r="I63" s="131"/>
      <c r="J63" s="22"/>
      <c r="K63" s="6"/>
    </row>
    <row r="64" spans="1:11" ht="15" customHeight="1" x14ac:dyDescent="0.25">
      <c r="A64" s="21"/>
      <c r="B64" s="210" t="s">
        <v>56</v>
      </c>
      <c r="C64" s="210"/>
      <c r="D64" s="210"/>
      <c r="E64" s="211">
        <v>4</v>
      </c>
      <c r="F64" s="212"/>
      <c r="G64" s="213">
        <v>140</v>
      </c>
      <c r="H64" s="213"/>
      <c r="I64" s="213"/>
      <c r="J64" s="207"/>
    </row>
    <row r="65" spans="1:11" ht="13.95" customHeight="1" x14ac:dyDescent="0.25">
      <c r="A65" s="21"/>
      <c r="B65" s="208" t="s">
        <v>28</v>
      </c>
      <c r="C65" s="208"/>
      <c r="D65" s="208"/>
      <c r="E65" s="194">
        <f>SUM(E63:E64)</f>
        <v>8</v>
      </c>
      <c r="F65" s="195"/>
      <c r="G65" s="137">
        <f>SUM(G63:G64)</f>
        <v>280</v>
      </c>
      <c r="H65" s="137"/>
      <c r="I65" s="137"/>
      <c r="J65" s="207"/>
    </row>
    <row r="66" spans="1:11" ht="13.95" customHeight="1" x14ac:dyDescent="0.25">
      <c r="A66" s="21"/>
      <c r="B66" s="59"/>
      <c r="C66" s="59"/>
      <c r="D66" s="59"/>
      <c r="E66" s="23"/>
      <c r="F66" s="23"/>
      <c r="G66" s="23"/>
      <c r="H66" s="23"/>
      <c r="I66" s="23"/>
      <c r="J66" s="60"/>
    </row>
    <row r="67" spans="1:11" ht="12" customHeight="1" x14ac:dyDescent="0.25">
      <c r="A67" s="108" t="s">
        <v>47</v>
      </c>
      <c r="B67" s="209"/>
      <c r="C67" s="209"/>
      <c r="D67" s="209"/>
      <c r="E67" s="209"/>
      <c r="F67" s="209"/>
      <c r="G67" s="209"/>
      <c r="H67" s="209"/>
      <c r="I67" s="209"/>
      <c r="J67" s="209"/>
    </row>
    <row r="68" spans="1:11" s="4" customFormat="1" ht="14.4" customHeight="1" x14ac:dyDescent="0.25">
      <c r="A68" s="108" t="s">
        <v>60</v>
      </c>
      <c r="B68" s="209"/>
      <c r="C68" s="209"/>
      <c r="D68" s="209"/>
      <c r="E68" s="209"/>
      <c r="F68" s="209"/>
      <c r="G68" s="209"/>
      <c r="H68" s="209"/>
      <c r="I68" s="209"/>
      <c r="J68" s="209"/>
      <c r="K68" s="3"/>
    </row>
    <row r="69" spans="1:11" x14ac:dyDescent="0.25">
      <c r="B69" s="134" t="s">
        <v>73</v>
      </c>
      <c r="C69" s="134"/>
      <c r="D69" s="134"/>
      <c r="E69" s="134"/>
      <c r="F69" s="134"/>
      <c r="G69" s="134"/>
      <c r="H69" s="134"/>
      <c r="I69" s="134"/>
      <c r="J69" s="134"/>
    </row>
  </sheetData>
  <mergeCells count="104">
    <mergeCell ref="B69:J69"/>
    <mergeCell ref="J64:J65"/>
    <mergeCell ref="B65:D65"/>
    <mergeCell ref="E65:F65"/>
    <mergeCell ref="G65:I65"/>
    <mergeCell ref="A67:J67"/>
    <mergeCell ref="A68:J68"/>
    <mergeCell ref="B63:D63"/>
    <mergeCell ref="E63:F63"/>
    <mergeCell ref="G63:I63"/>
    <mergeCell ref="B64:D64"/>
    <mergeCell ref="E64:F64"/>
    <mergeCell ref="G64:I64"/>
    <mergeCell ref="A61:J61"/>
    <mergeCell ref="B62:D62"/>
    <mergeCell ref="E62:F62"/>
    <mergeCell ref="G62:I62"/>
    <mergeCell ref="I54:I55"/>
    <mergeCell ref="J54:J55"/>
    <mergeCell ref="G55:H55"/>
    <mergeCell ref="G58:H58"/>
    <mergeCell ref="A59:B60"/>
    <mergeCell ref="C59:C60"/>
    <mergeCell ref="D59:D60"/>
    <mergeCell ref="E59:E60"/>
    <mergeCell ref="F59:F60"/>
    <mergeCell ref="I59:I60"/>
    <mergeCell ref="A52:B52"/>
    <mergeCell ref="A53:B53"/>
    <mergeCell ref="G53:H53"/>
    <mergeCell ref="A54:B55"/>
    <mergeCell ref="C54:C55"/>
    <mergeCell ref="D54:D55"/>
    <mergeCell ref="E54:E55"/>
    <mergeCell ref="F54:F55"/>
    <mergeCell ref="J59:J60"/>
    <mergeCell ref="G60:H60"/>
    <mergeCell ref="J48:J49"/>
    <mergeCell ref="G49:H49"/>
    <mergeCell ref="A50:B51"/>
    <mergeCell ref="C50:C51"/>
    <mergeCell ref="D50:D51"/>
    <mergeCell ref="E50:E51"/>
    <mergeCell ref="F50:F51"/>
    <mergeCell ref="I50:I51"/>
    <mergeCell ref="J50:J51"/>
    <mergeCell ref="G51:H51"/>
    <mergeCell ref="A34:J34"/>
    <mergeCell ref="A39:B40"/>
    <mergeCell ref="C39:C40"/>
    <mergeCell ref="D39:D40"/>
    <mergeCell ref="E39:E40"/>
    <mergeCell ref="F39:F40"/>
    <mergeCell ref="I39:I40"/>
    <mergeCell ref="G47:H47"/>
    <mergeCell ref="A48:B49"/>
    <mergeCell ref="C48:C49"/>
    <mergeCell ref="D48:D49"/>
    <mergeCell ref="E48:E49"/>
    <mergeCell ref="F48:F49"/>
    <mergeCell ref="J39:J40"/>
    <mergeCell ref="G40:H40"/>
    <mergeCell ref="A41:J41"/>
    <mergeCell ref="A46:B47"/>
    <mergeCell ref="C46:C47"/>
    <mergeCell ref="D46:D47"/>
    <mergeCell ref="E46:E47"/>
    <mergeCell ref="F46:F47"/>
    <mergeCell ref="I46:I47"/>
    <mergeCell ref="J46:J47"/>
    <mergeCell ref="I48:I49"/>
    <mergeCell ref="A29:J29"/>
    <mergeCell ref="A30:A31"/>
    <mergeCell ref="A32:B33"/>
    <mergeCell ref="C32:C33"/>
    <mergeCell ref="D32:D33"/>
    <mergeCell ref="E32:E33"/>
    <mergeCell ref="F32:F33"/>
    <mergeCell ref="I32:I33"/>
    <mergeCell ref="J32:J33"/>
    <mergeCell ref="G33:H33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23622047244094491" right="0.23622047244094491" top="0.74803149606299213" bottom="0.74803149606299213" header="0" footer="0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E01A-FA63-461B-B3C5-B014A50B983E}">
  <dimension ref="A1:L69"/>
  <sheetViews>
    <sheetView zoomScaleNormal="100" workbookViewId="0">
      <selection activeCell="P12" sqref="P12"/>
    </sheetView>
  </sheetViews>
  <sheetFormatPr defaultRowHeight="13.2" x14ac:dyDescent="0.25"/>
  <cols>
    <col min="1" max="1" width="4.109375" style="4" customWidth="1"/>
    <col min="2" max="2" width="71.33203125" style="4" customWidth="1"/>
    <col min="3" max="3" width="8.6640625" style="4" customWidth="1"/>
    <col min="4" max="4" width="7.44140625" style="4" customWidth="1"/>
    <col min="5" max="5" width="8.109375" style="4" customWidth="1"/>
    <col min="6" max="6" width="7.44140625" style="4" customWidth="1"/>
    <col min="7" max="7" width="5.6640625" style="4" customWidth="1"/>
    <col min="8" max="8" width="6.33203125" style="4" customWidth="1"/>
    <col min="9" max="9" width="12.6640625" style="4" customWidth="1"/>
    <col min="10" max="10" width="13.6640625" style="4" customWidth="1"/>
    <col min="11" max="11" width="8.88671875" style="3"/>
  </cols>
  <sheetData>
    <row r="1" spans="1:12" ht="17.399999999999999" x14ac:dyDescent="0.25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7"/>
      <c r="K1" s="85"/>
      <c r="L1" s="85"/>
    </row>
    <row r="2" spans="1:12" ht="13.8" x14ac:dyDescent="0.25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13.8" x14ac:dyDescent="0.25">
      <c r="A3" s="158" t="s">
        <v>77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3.8" x14ac:dyDescent="0.25">
      <c r="A4" s="158" t="s">
        <v>59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2" s="3" customFormat="1" ht="16.5" customHeight="1" x14ac:dyDescent="0.25">
      <c r="A7" s="160" t="s">
        <v>32</v>
      </c>
      <c r="B7" s="160" t="s">
        <v>1</v>
      </c>
      <c r="C7" s="155" t="s">
        <v>2</v>
      </c>
      <c r="D7" s="155"/>
      <c r="E7" s="155"/>
      <c r="F7" s="155"/>
      <c r="G7" s="155"/>
      <c r="H7" s="155"/>
      <c r="I7" s="156" t="s">
        <v>50</v>
      </c>
      <c r="J7" s="156"/>
    </row>
    <row r="8" spans="1:12" s="3" customFormat="1" ht="21.75" customHeight="1" x14ac:dyDescent="0.25">
      <c r="A8" s="160"/>
      <c r="B8" s="160"/>
      <c r="C8" s="164" t="s">
        <v>3</v>
      </c>
      <c r="D8" s="162" t="s">
        <v>4</v>
      </c>
      <c r="E8" s="162" t="s">
        <v>5</v>
      </c>
      <c r="F8" s="162" t="s">
        <v>21</v>
      </c>
      <c r="G8" s="151" t="s">
        <v>51</v>
      </c>
      <c r="H8" s="151"/>
      <c r="I8" s="156"/>
      <c r="J8" s="156"/>
    </row>
    <row r="9" spans="1:12" s="3" customFormat="1" ht="28.5" customHeight="1" x14ac:dyDescent="0.25">
      <c r="A9" s="161"/>
      <c r="B9" s="161"/>
      <c r="C9" s="165"/>
      <c r="D9" s="163"/>
      <c r="E9" s="214"/>
      <c r="F9" s="214"/>
      <c r="G9" s="99" t="s">
        <v>3</v>
      </c>
      <c r="H9" s="99" t="s">
        <v>4</v>
      </c>
      <c r="I9" s="9" t="s">
        <v>52</v>
      </c>
      <c r="J9" s="9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2" s="3" customFormat="1" ht="15" customHeight="1" x14ac:dyDescent="0.25">
      <c r="A11" s="97">
        <v>1</v>
      </c>
      <c r="B11" s="11" t="s">
        <v>6</v>
      </c>
      <c r="C11" s="24">
        <v>3</v>
      </c>
      <c r="D11" s="12">
        <v>3</v>
      </c>
      <c r="E11" s="12">
        <v>3</v>
      </c>
      <c r="F11" s="12">
        <v>3</v>
      </c>
      <c r="G11" s="12">
        <v>4</v>
      </c>
      <c r="H11" s="12">
        <v>4</v>
      </c>
      <c r="I11" s="87">
        <f>SUM(C11:F11)+ SUM(G11:H11)/2</f>
        <v>16</v>
      </c>
      <c r="J11" s="91">
        <f>I11*30</f>
        <v>480</v>
      </c>
    </row>
    <row r="12" spans="1:12" s="3" customFormat="1" ht="15.75" customHeight="1" x14ac:dyDescent="0.25">
      <c r="A12" s="93">
        <v>2</v>
      </c>
      <c r="B12" s="13" t="s">
        <v>41</v>
      </c>
      <c r="C12" s="25">
        <v>2</v>
      </c>
      <c r="D12" s="14">
        <v>2</v>
      </c>
      <c r="E12" s="14">
        <v>2</v>
      </c>
      <c r="F12" s="14">
        <v>3</v>
      </c>
      <c r="G12" s="14">
        <v>3</v>
      </c>
      <c r="H12" s="14">
        <v>3</v>
      </c>
      <c r="I12" s="87">
        <f t="shared" ref="I12:I26" si="0">SUM(C12:F12)+ SUM(G12:H12)/2</f>
        <v>12</v>
      </c>
      <c r="J12" s="91">
        <f t="shared" ref="J12:J26" si="1">I12*30</f>
        <v>360</v>
      </c>
    </row>
    <row r="13" spans="1:12" s="3" customFormat="1" ht="16.5" customHeight="1" x14ac:dyDescent="0.25">
      <c r="A13" s="97">
        <v>3</v>
      </c>
      <c r="B13" s="13" t="s">
        <v>42</v>
      </c>
      <c r="C13" s="25">
        <v>2</v>
      </c>
      <c r="D13" s="14">
        <v>2</v>
      </c>
      <c r="E13" s="14">
        <v>2</v>
      </c>
      <c r="F13" s="14">
        <v>1</v>
      </c>
      <c r="G13" s="14">
        <v>1</v>
      </c>
      <c r="H13" s="14">
        <v>1</v>
      </c>
      <c r="I13" s="87">
        <f t="shared" si="0"/>
        <v>8</v>
      </c>
      <c r="J13" s="91">
        <f t="shared" si="1"/>
        <v>240</v>
      </c>
    </row>
    <row r="14" spans="1:12" s="3" customFormat="1" ht="13.95" customHeight="1" x14ac:dyDescent="0.25">
      <c r="A14" s="93">
        <v>4</v>
      </c>
      <c r="B14" s="13" t="s">
        <v>94</v>
      </c>
      <c r="C14" s="25">
        <v>1</v>
      </c>
      <c r="D14" s="14"/>
      <c r="E14" s="14"/>
      <c r="F14" s="14"/>
      <c r="G14" s="14"/>
      <c r="H14" s="14"/>
      <c r="I14" s="87">
        <f t="shared" si="0"/>
        <v>1</v>
      </c>
      <c r="J14" s="91">
        <f t="shared" si="1"/>
        <v>30</v>
      </c>
    </row>
    <row r="15" spans="1:12" s="3" customFormat="1" ht="15" customHeight="1" x14ac:dyDescent="0.25">
      <c r="A15" s="97">
        <v>5</v>
      </c>
      <c r="B15" s="13" t="s">
        <v>7</v>
      </c>
      <c r="C15" s="25">
        <v>2</v>
      </c>
      <c r="D15" s="14">
        <v>2</v>
      </c>
      <c r="E15" s="14">
        <v>1</v>
      </c>
      <c r="F15" s="14">
        <v>1</v>
      </c>
      <c r="G15" s="14">
        <v>2</v>
      </c>
      <c r="H15" s="14"/>
      <c r="I15" s="87">
        <f t="shared" si="0"/>
        <v>7</v>
      </c>
      <c r="J15" s="91">
        <f t="shared" si="1"/>
        <v>210</v>
      </c>
    </row>
    <row r="16" spans="1:12" s="3" customFormat="1" ht="13.95" customHeight="1" x14ac:dyDescent="0.25">
      <c r="A16" s="93">
        <v>6</v>
      </c>
      <c r="B16" s="13" t="s">
        <v>78</v>
      </c>
      <c r="C16" s="25">
        <v>1</v>
      </c>
      <c r="D16" s="14">
        <v>1</v>
      </c>
      <c r="E16" s="14">
        <v>1</v>
      </c>
      <c r="F16" s="14"/>
      <c r="G16" s="14"/>
      <c r="H16" s="14"/>
      <c r="I16" s="87">
        <f t="shared" si="0"/>
        <v>3</v>
      </c>
      <c r="J16" s="91">
        <f t="shared" si="1"/>
        <v>90</v>
      </c>
    </row>
    <row r="17" spans="1:10" s="3" customFormat="1" ht="15" customHeight="1" x14ac:dyDescent="0.25">
      <c r="A17" s="97">
        <v>7</v>
      </c>
      <c r="B17" s="13" t="s">
        <v>9</v>
      </c>
      <c r="C17" s="25"/>
      <c r="D17" s="14">
        <v>1</v>
      </c>
      <c r="E17" s="14">
        <v>1</v>
      </c>
      <c r="F17" s="14"/>
      <c r="G17" s="14"/>
      <c r="H17" s="14"/>
      <c r="I17" s="87">
        <f t="shared" si="0"/>
        <v>2</v>
      </c>
      <c r="J17" s="91">
        <f t="shared" si="1"/>
        <v>60</v>
      </c>
    </row>
    <row r="18" spans="1:10" s="3" customFormat="1" ht="14.4" customHeight="1" x14ac:dyDescent="0.25">
      <c r="A18" s="93">
        <v>8</v>
      </c>
      <c r="B18" s="13" t="s">
        <v>10</v>
      </c>
      <c r="C18" s="25">
        <v>1</v>
      </c>
      <c r="D18" s="14">
        <v>1</v>
      </c>
      <c r="E18" s="14">
        <v>1</v>
      </c>
      <c r="F18" s="14">
        <v>1</v>
      </c>
      <c r="G18" s="14"/>
      <c r="H18" s="14"/>
      <c r="I18" s="87">
        <f t="shared" si="0"/>
        <v>4</v>
      </c>
      <c r="J18" s="91">
        <f t="shared" si="1"/>
        <v>120</v>
      </c>
    </row>
    <row r="19" spans="1:10" s="3" customFormat="1" ht="13.95" customHeight="1" x14ac:dyDescent="0.25">
      <c r="A19" s="97">
        <v>9</v>
      </c>
      <c r="B19" s="13" t="s">
        <v>11</v>
      </c>
      <c r="C19" s="25">
        <v>1</v>
      </c>
      <c r="D19" s="14">
        <v>1</v>
      </c>
      <c r="E19" s="14">
        <v>1</v>
      </c>
      <c r="F19" s="14">
        <v>1</v>
      </c>
      <c r="G19" s="14"/>
      <c r="H19" s="14"/>
      <c r="I19" s="87">
        <f t="shared" si="0"/>
        <v>4</v>
      </c>
      <c r="J19" s="91">
        <f t="shared" si="1"/>
        <v>120</v>
      </c>
    </row>
    <row r="20" spans="1:10" s="3" customFormat="1" ht="13.2" customHeight="1" x14ac:dyDescent="0.25">
      <c r="A20" s="93">
        <v>10</v>
      </c>
      <c r="B20" s="13" t="s">
        <v>12</v>
      </c>
      <c r="C20" s="25">
        <v>1</v>
      </c>
      <c r="D20" s="14">
        <v>1</v>
      </c>
      <c r="E20" s="14">
        <v>1</v>
      </c>
      <c r="F20" s="14">
        <v>1</v>
      </c>
      <c r="G20" s="14"/>
      <c r="H20" s="14"/>
      <c r="I20" s="87">
        <f t="shared" si="0"/>
        <v>4</v>
      </c>
      <c r="J20" s="91">
        <f t="shared" si="1"/>
        <v>120</v>
      </c>
    </row>
    <row r="21" spans="1:10" s="3" customFormat="1" ht="14.4" customHeight="1" x14ac:dyDescent="0.25">
      <c r="A21" s="97">
        <v>11</v>
      </c>
      <c r="B21" s="13" t="s">
        <v>13</v>
      </c>
      <c r="C21" s="25">
        <v>1</v>
      </c>
      <c r="D21" s="14">
        <v>1</v>
      </c>
      <c r="E21" s="14">
        <v>1</v>
      </c>
      <c r="F21" s="14">
        <v>1</v>
      </c>
      <c r="G21" s="14"/>
      <c r="H21" s="14"/>
      <c r="I21" s="87">
        <f t="shared" si="0"/>
        <v>4</v>
      </c>
      <c r="J21" s="91">
        <f t="shared" si="1"/>
        <v>120</v>
      </c>
    </row>
    <row r="22" spans="1:10" s="3" customFormat="1" ht="13.95" customHeight="1" x14ac:dyDescent="0.25">
      <c r="A22" s="93">
        <v>12</v>
      </c>
      <c r="B22" s="13" t="s">
        <v>14</v>
      </c>
      <c r="C22" s="25">
        <v>2</v>
      </c>
      <c r="D22" s="14">
        <v>2</v>
      </c>
      <c r="E22" s="14">
        <v>3</v>
      </c>
      <c r="F22" s="14">
        <v>3</v>
      </c>
      <c r="G22" s="14">
        <v>4</v>
      </c>
      <c r="H22" s="14">
        <v>4</v>
      </c>
      <c r="I22" s="87">
        <f t="shared" si="0"/>
        <v>14</v>
      </c>
      <c r="J22" s="91">
        <f t="shared" si="1"/>
        <v>420</v>
      </c>
    </row>
    <row r="23" spans="1:10" s="3" customFormat="1" ht="16.2" customHeight="1" x14ac:dyDescent="0.25">
      <c r="A23" s="97">
        <v>13</v>
      </c>
      <c r="B23" s="13" t="s">
        <v>15</v>
      </c>
      <c r="C23" s="25">
        <v>1</v>
      </c>
      <c r="D23" s="14">
        <v>1</v>
      </c>
      <c r="E23" s="14">
        <v>1</v>
      </c>
      <c r="F23" s="14"/>
      <c r="G23" s="14"/>
      <c r="H23" s="14"/>
      <c r="I23" s="87">
        <f t="shared" si="0"/>
        <v>3</v>
      </c>
      <c r="J23" s="91">
        <f t="shared" si="1"/>
        <v>90</v>
      </c>
    </row>
    <row r="24" spans="1:10" s="3" customFormat="1" ht="15.6" customHeight="1" x14ac:dyDescent="0.25">
      <c r="A24" s="93">
        <v>14</v>
      </c>
      <c r="B24" s="13" t="s">
        <v>16</v>
      </c>
      <c r="C24" s="25">
        <v>3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87">
        <f t="shared" si="0"/>
        <v>15</v>
      </c>
      <c r="J24" s="91">
        <f t="shared" si="1"/>
        <v>450</v>
      </c>
    </row>
    <row r="25" spans="1:10" s="3" customFormat="1" ht="15" customHeight="1" x14ac:dyDescent="0.25">
      <c r="A25" s="97">
        <v>15</v>
      </c>
      <c r="B25" s="13" t="s">
        <v>17</v>
      </c>
      <c r="C25" s="25">
        <v>1</v>
      </c>
      <c r="D25" s="14"/>
      <c r="E25" s="14"/>
      <c r="F25" s="14"/>
      <c r="G25" s="14"/>
      <c r="H25" s="14"/>
      <c r="I25" s="87">
        <f t="shared" si="0"/>
        <v>1</v>
      </c>
      <c r="J25" s="91">
        <f t="shared" si="1"/>
        <v>30</v>
      </c>
    </row>
    <row r="26" spans="1:10" s="3" customFormat="1" ht="14.4" customHeight="1" x14ac:dyDescent="0.25">
      <c r="A26" s="93">
        <v>16</v>
      </c>
      <c r="B26" s="13" t="s">
        <v>31</v>
      </c>
      <c r="C26" s="25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87">
        <f t="shared" si="0"/>
        <v>5</v>
      </c>
      <c r="J26" s="91">
        <f t="shared" si="1"/>
        <v>150</v>
      </c>
    </row>
    <row r="27" spans="1:10" s="3" customFormat="1" ht="12" customHeight="1" x14ac:dyDescent="0.25">
      <c r="A27" s="102" t="s">
        <v>23</v>
      </c>
      <c r="B27" s="166"/>
      <c r="C27" s="170">
        <f>SUM(C11:C26)</f>
        <v>23</v>
      </c>
      <c r="D27" s="168">
        <f t="shared" ref="D27:H27" si="2">SUM(D11:D26)</f>
        <v>22</v>
      </c>
      <c r="E27" s="168">
        <f t="shared" si="2"/>
        <v>22</v>
      </c>
      <c r="F27" s="168">
        <f t="shared" si="2"/>
        <v>19</v>
      </c>
      <c r="G27" s="98">
        <f t="shared" si="2"/>
        <v>18</v>
      </c>
      <c r="H27" s="98">
        <f t="shared" si="2"/>
        <v>16</v>
      </c>
      <c r="I27" s="137">
        <f>SUM(I11:I26)</f>
        <v>103</v>
      </c>
      <c r="J27" s="137">
        <f>SUM(J11:J26)</f>
        <v>3090</v>
      </c>
    </row>
    <row r="28" spans="1:10" s="3" customFormat="1" ht="12" customHeight="1" x14ac:dyDescent="0.25">
      <c r="A28" s="104"/>
      <c r="B28" s="167"/>
      <c r="C28" s="175"/>
      <c r="D28" s="169"/>
      <c r="E28" s="215"/>
      <c r="F28" s="189"/>
      <c r="G28" s="172">
        <f>(G27+H27)/2</f>
        <v>17</v>
      </c>
      <c r="H28" s="172"/>
      <c r="I28" s="137"/>
      <c r="J28" s="137"/>
    </row>
    <row r="29" spans="1:10" s="3" customFormat="1" ht="12" customHeight="1" x14ac:dyDescent="0.25">
      <c r="A29" s="148" t="s">
        <v>54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3" customFormat="1" ht="36" customHeight="1" x14ac:dyDescent="0.25">
      <c r="A30" s="173">
        <v>1</v>
      </c>
      <c r="B30" s="92" t="s">
        <v>87</v>
      </c>
      <c r="C30" s="40"/>
      <c r="D30" s="98"/>
      <c r="E30" s="90">
        <v>1</v>
      </c>
      <c r="F30" s="90">
        <v>1</v>
      </c>
      <c r="G30" s="91"/>
      <c r="H30" s="91"/>
      <c r="I30" s="87">
        <f t="shared" ref="I30" si="3">SUM(C30:F30)+ SUM(G30:H30)/2</f>
        <v>2</v>
      </c>
      <c r="J30" s="91">
        <f>I30*30</f>
        <v>60</v>
      </c>
    </row>
    <row r="31" spans="1:10" s="3" customFormat="1" ht="16.2" customHeight="1" x14ac:dyDescent="0.25">
      <c r="A31" s="174"/>
      <c r="B31" s="82" t="s">
        <v>41</v>
      </c>
      <c r="C31" s="26">
        <v>1</v>
      </c>
      <c r="D31" s="14">
        <v>1</v>
      </c>
      <c r="E31" s="14">
        <v>1</v>
      </c>
      <c r="F31" s="14">
        <v>1</v>
      </c>
      <c r="G31" s="14">
        <v>2</v>
      </c>
      <c r="H31" s="14">
        <v>2</v>
      </c>
      <c r="I31" s="87">
        <f t="shared" ref="I31:I32" si="4">SUM(C31:F31)+ SUM(G31:H31)/2</f>
        <v>6</v>
      </c>
      <c r="J31" s="91">
        <f>I31*30</f>
        <v>180</v>
      </c>
    </row>
    <row r="32" spans="1:10" s="3" customFormat="1" ht="12" customHeight="1" x14ac:dyDescent="0.25">
      <c r="A32" s="113" t="s">
        <v>91</v>
      </c>
      <c r="B32" s="114"/>
      <c r="C32" s="170">
        <f t="shared" ref="C32:H32" si="5">SUM(C30:C31)</f>
        <v>1</v>
      </c>
      <c r="D32" s="168">
        <f t="shared" si="5"/>
        <v>1</v>
      </c>
      <c r="E32" s="168">
        <f t="shared" si="5"/>
        <v>2</v>
      </c>
      <c r="F32" s="168">
        <f t="shared" si="5"/>
        <v>2</v>
      </c>
      <c r="G32" s="98">
        <f t="shared" si="5"/>
        <v>2</v>
      </c>
      <c r="H32" s="98">
        <f t="shared" si="5"/>
        <v>2</v>
      </c>
      <c r="I32" s="100">
        <f t="shared" si="4"/>
        <v>8</v>
      </c>
      <c r="J32" s="100">
        <f t="shared" ref="J32" si="6">I32*30</f>
        <v>240</v>
      </c>
    </row>
    <row r="33" spans="1:10" s="3" customFormat="1" ht="12" customHeight="1" x14ac:dyDescent="0.25">
      <c r="A33" s="115"/>
      <c r="B33" s="116"/>
      <c r="C33" s="175"/>
      <c r="D33" s="169"/>
      <c r="E33" s="169"/>
      <c r="F33" s="169"/>
      <c r="G33" s="172">
        <f>(G32+H32)/2</f>
        <v>2</v>
      </c>
      <c r="H33" s="172"/>
      <c r="I33" s="101"/>
      <c r="J33" s="101"/>
    </row>
    <row r="34" spans="1:10" s="3" customFormat="1" ht="20.399999999999999" customHeight="1" x14ac:dyDescent="0.25">
      <c r="A34" s="144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s="3" customFormat="1" ht="18" customHeight="1" x14ac:dyDescent="0.25">
      <c r="A35" s="90">
        <v>1</v>
      </c>
      <c r="B35" s="15" t="s">
        <v>62</v>
      </c>
      <c r="C35" s="26">
        <v>3</v>
      </c>
      <c r="D35" s="16">
        <v>4</v>
      </c>
      <c r="E35" s="16">
        <v>2</v>
      </c>
      <c r="F35" s="16"/>
      <c r="G35" s="16"/>
      <c r="H35" s="16"/>
      <c r="I35" s="87">
        <f t="shared" ref="I35:I38" si="7">SUM(C35:F35)+ SUM(G35:H35)/2</f>
        <v>9</v>
      </c>
      <c r="J35" s="91">
        <f>I35*30</f>
        <v>270</v>
      </c>
    </row>
    <row r="36" spans="1:10" s="3" customFormat="1" ht="17.399999999999999" customHeight="1" x14ac:dyDescent="0.25">
      <c r="A36" s="90">
        <v>2</v>
      </c>
      <c r="B36" s="15" t="s">
        <v>63</v>
      </c>
      <c r="C36" s="26">
        <v>4</v>
      </c>
      <c r="D36" s="16">
        <v>4</v>
      </c>
      <c r="E36" s="16">
        <v>2</v>
      </c>
      <c r="F36" s="16"/>
      <c r="G36" s="16"/>
      <c r="H36" s="16"/>
      <c r="I36" s="87">
        <f t="shared" si="7"/>
        <v>10</v>
      </c>
      <c r="J36" s="91">
        <f>I36*30</f>
        <v>300</v>
      </c>
    </row>
    <row r="37" spans="1:10" s="3" customFormat="1" ht="16.95" customHeight="1" x14ac:dyDescent="0.25">
      <c r="A37" s="90">
        <v>3</v>
      </c>
      <c r="B37" s="15" t="s">
        <v>38</v>
      </c>
      <c r="C37" s="26"/>
      <c r="D37" s="16"/>
      <c r="E37" s="16"/>
      <c r="F37" s="17">
        <v>4</v>
      </c>
      <c r="G37" s="17">
        <v>4</v>
      </c>
      <c r="H37" s="16"/>
      <c r="I37" s="87">
        <f t="shared" si="7"/>
        <v>6</v>
      </c>
      <c r="J37" s="91">
        <f t="shared" ref="J37:J38" si="8">I37*30</f>
        <v>180</v>
      </c>
    </row>
    <row r="38" spans="1:10" s="3" customFormat="1" ht="16.95" customHeight="1" x14ac:dyDescent="0.25">
      <c r="A38" s="90">
        <v>4</v>
      </c>
      <c r="B38" s="15" t="s">
        <v>48</v>
      </c>
      <c r="C38" s="26"/>
      <c r="D38" s="16"/>
      <c r="E38" s="16">
        <v>1</v>
      </c>
      <c r="F38" s="16">
        <v>2</v>
      </c>
      <c r="G38" s="16"/>
      <c r="H38" s="16"/>
      <c r="I38" s="87">
        <f t="shared" si="7"/>
        <v>3</v>
      </c>
      <c r="J38" s="91">
        <f t="shared" si="8"/>
        <v>90</v>
      </c>
    </row>
    <row r="39" spans="1:10" s="3" customFormat="1" ht="12" customHeight="1" x14ac:dyDescent="0.25">
      <c r="A39" s="113" t="s">
        <v>18</v>
      </c>
      <c r="B39" s="114"/>
      <c r="C39" s="170">
        <f t="shared" ref="C39:J39" si="9">SUM(C35:C38)</f>
        <v>7</v>
      </c>
      <c r="D39" s="168">
        <f t="shared" si="9"/>
        <v>8</v>
      </c>
      <c r="E39" s="168">
        <f t="shared" si="9"/>
        <v>5</v>
      </c>
      <c r="F39" s="168">
        <f t="shared" si="9"/>
        <v>6</v>
      </c>
      <c r="G39" s="98">
        <f t="shared" si="9"/>
        <v>4</v>
      </c>
      <c r="H39" s="98">
        <f t="shared" si="9"/>
        <v>0</v>
      </c>
      <c r="I39" s="137">
        <f t="shared" si="9"/>
        <v>28</v>
      </c>
      <c r="J39" s="137">
        <f t="shared" si="9"/>
        <v>840</v>
      </c>
    </row>
    <row r="40" spans="1:10" s="3" customFormat="1" ht="12" customHeight="1" x14ac:dyDescent="0.25">
      <c r="A40" s="115"/>
      <c r="B40" s="116"/>
      <c r="C40" s="175"/>
      <c r="D40" s="169"/>
      <c r="E40" s="215"/>
      <c r="F40" s="215"/>
      <c r="G40" s="106">
        <f>(G39+H39)/2</f>
        <v>2</v>
      </c>
      <c r="H40" s="107"/>
      <c r="I40" s="137"/>
      <c r="J40" s="137"/>
    </row>
    <row r="41" spans="1:10" s="3" customFormat="1" ht="12" customHeight="1" x14ac:dyDescent="0.25">
      <c r="A41" s="146" t="s">
        <v>69</v>
      </c>
      <c r="B41" s="146"/>
      <c r="C41" s="146"/>
      <c r="D41" s="146"/>
      <c r="E41" s="146"/>
      <c r="F41" s="146"/>
      <c r="G41" s="146"/>
      <c r="H41" s="146"/>
      <c r="I41" s="146"/>
      <c r="J41" s="180"/>
    </row>
    <row r="42" spans="1:10" s="3" customFormat="1" ht="16.95" customHeight="1" x14ac:dyDescent="0.25">
      <c r="A42" s="90">
        <v>1</v>
      </c>
      <c r="B42" s="15" t="s">
        <v>64</v>
      </c>
      <c r="C42" s="25">
        <v>2</v>
      </c>
      <c r="D42" s="16">
        <v>3</v>
      </c>
      <c r="E42" s="16">
        <v>4</v>
      </c>
      <c r="F42" s="16"/>
      <c r="G42" s="16"/>
      <c r="H42" s="16"/>
      <c r="I42" s="87">
        <f t="shared" ref="I42:I45" si="10">SUM(C42:F42)+ SUM(G42:H42)/2</f>
        <v>9</v>
      </c>
      <c r="J42" s="91">
        <f>I42*30</f>
        <v>270</v>
      </c>
    </row>
    <row r="43" spans="1:10" s="3" customFormat="1" ht="19.2" customHeight="1" x14ac:dyDescent="0.25">
      <c r="A43" s="90">
        <v>2</v>
      </c>
      <c r="B43" s="15" t="s">
        <v>65</v>
      </c>
      <c r="C43" s="26">
        <v>2</v>
      </c>
      <c r="D43" s="16">
        <v>2</v>
      </c>
      <c r="E43" s="16">
        <v>3</v>
      </c>
      <c r="F43" s="16"/>
      <c r="G43" s="16"/>
      <c r="H43" s="16"/>
      <c r="I43" s="87">
        <f t="shared" si="10"/>
        <v>7</v>
      </c>
      <c r="J43" s="91">
        <f>I43*30</f>
        <v>210</v>
      </c>
    </row>
    <row r="44" spans="1:10" s="3" customFormat="1" ht="15.6" customHeight="1" x14ac:dyDescent="0.25">
      <c r="A44" s="90">
        <v>3</v>
      </c>
      <c r="B44" s="15" t="s">
        <v>66</v>
      </c>
      <c r="C44" s="26"/>
      <c r="D44" s="16"/>
      <c r="E44" s="16"/>
      <c r="F44" s="16">
        <v>4</v>
      </c>
      <c r="G44" s="16">
        <v>5</v>
      </c>
      <c r="H44" s="16"/>
      <c r="I44" s="87">
        <f t="shared" si="10"/>
        <v>6.5</v>
      </c>
      <c r="J44" s="91">
        <f>I44*30</f>
        <v>195</v>
      </c>
    </row>
    <row r="45" spans="1:10" s="3" customFormat="1" ht="15.6" customHeight="1" x14ac:dyDescent="0.25">
      <c r="A45" s="90">
        <v>4</v>
      </c>
      <c r="B45" s="15" t="s">
        <v>84</v>
      </c>
      <c r="C45" s="26"/>
      <c r="D45" s="16"/>
      <c r="E45" s="16"/>
      <c r="F45" s="16">
        <v>3</v>
      </c>
      <c r="G45" s="16">
        <v>5</v>
      </c>
      <c r="H45" s="16"/>
      <c r="I45" s="87">
        <f t="shared" si="10"/>
        <v>5.5</v>
      </c>
      <c r="J45" s="91">
        <f>I45*30</f>
        <v>165</v>
      </c>
    </row>
    <row r="46" spans="1:10" s="3" customFormat="1" ht="12" customHeight="1" x14ac:dyDescent="0.25">
      <c r="A46" s="181" t="s">
        <v>18</v>
      </c>
      <c r="B46" s="182"/>
      <c r="C46" s="170">
        <f t="shared" ref="C46:J46" si="11">SUM(C42:C45)</f>
        <v>4</v>
      </c>
      <c r="D46" s="168">
        <f t="shared" si="11"/>
        <v>5</v>
      </c>
      <c r="E46" s="168">
        <f t="shared" si="11"/>
        <v>7</v>
      </c>
      <c r="F46" s="168">
        <f t="shared" si="11"/>
        <v>7</v>
      </c>
      <c r="G46" s="98">
        <f t="shared" si="11"/>
        <v>10</v>
      </c>
      <c r="H46" s="98">
        <f t="shared" si="11"/>
        <v>0</v>
      </c>
      <c r="I46" s="137">
        <f t="shared" si="11"/>
        <v>28</v>
      </c>
      <c r="J46" s="137">
        <f t="shared" si="11"/>
        <v>840</v>
      </c>
    </row>
    <row r="47" spans="1:10" s="3" customFormat="1" ht="12" customHeight="1" x14ac:dyDescent="0.25">
      <c r="A47" s="183"/>
      <c r="B47" s="184"/>
      <c r="C47" s="175"/>
      <c r="D47" s="169"/>
      <c r="E47" s="215"/>
      <c r="F47" s="215"/>
      <c r="G47" s="106">
        <f>(G46+H46)/2</f>
        <v>5</v>
      </c>
      <c r="H47" s="107"/>
      <c r="I47" s="137"/>
      <c r="J47" s="137"/>
    </row>
    <row r="48" spans="1:10" ht="12" customHeight="1" x14ac:dyDescent="0.25">
      <c r="A48" s="176" t="s">
        <v>24</v>
      </c>
      <c r="B48" s="177"/>
      <c r="C48" s="170">
        <f t="shared" ref="C48:J48" si="12">C39+C46</f>
        <v>11</v>
      </c>
      <c r="D48" s="168">
        <f t="shared" si="12"/>
        <v>13</v>
      </c>
      <c r="E48" s="168">
        <f t="shared" si="12"/>
        <v>12</v>
      </c>
      <c r="F48" s="168">
        <f t="shared" si="12"/>
        <v>13</v>
      </c>
      <c r="G48" s="98">
        <f t="shared" si="12"/>
        <v>14</v>
      </c>
      <c r="H48" s="98">
        <f t="shared" si="12"/>
        <v>0</v>
      </c>
      <c r="I48" s="137">
        <f t="shared" si="12"/>
        <v>56</v>
      </c>
      <c r="J48" s="137">
        <f t="shared" si="12"/>
        <v>1680</v>
      </c>
    </row>
    <row r="49" spans="1:11" ht="12" customHeight="1" x14ac:dyDescent="0.25">
      <c r="A49" s="178"/>
      <c r="B49" s="179"/>
      <c r="C49" s="175"/>
      <c r="D49" s="169"/>
      <c r="E49" s="215"/>
      <c r="F49" s="215"/>
      <c r="G49" s="106">
        <f>(G48+H48)/2</f>
        <v>7</v>
      </c>
      <c r="H49" s="107"/>
      <c r="I49" s="137"/>
      <c r="J49" s="137"/>
    </row>
    <row r="50" spans="1:11" ht="12" customHeight="1" x14ac:dyDescent="0.25">
      <c r="A50" s="138" t="s">
        <v>79</v>
      </c>
      <c r="B50" s="139"/>
      <c r="C50" s="170">
        <f t="shared" ref="C50:H50" si="13">SUM(C27,C32,C48,)</f>
        <v>35</v>
      </c>
      <c r="D50" s="168">
        <f t="shared" si="13"/>
        <v>36</v>
      </c>
      <c r="E50" s="168">
        <f t="shared" si="13"/>
        <v>36</v>
      </c>
      <c r="F50" s="168">
        <f t="shared" si="13"/>
        <v>34</v>
      </c>
      <c r="G50" s="98">
        <f t="shared" si="13"/>
        <v>34</v>
      </c>
      <c r="H50" s="98">
        <f t="shared" si="13"/>
        <v>18</v>
      </c>
      <c r="I50" s="137">
        <f t="shared" ref="I50:J50" si="14">SUM(I27,I32,I39,I46)</f>
        <v>167</v>
      </c>
      <c r="J50" s="137">
        <f t="shared" si="14"/>
        <v>5010</v>
      </c>
    </row>
    <row r="51" spans="1:11" ht="15.6" customHeight="1" x14ac:dyDescent="0.25">
      <c r="A51" s="140"/>
      <c r="B51" s="141"/>
      <c r="C51" s="175"/>
      <c r="D51" s="169"/>
      <c r="E51" s="169"/>
      <c r="F51" s="169"/>
      <c r="G51" s="106">
        <f>(G50+H50)/2</f>
        <v>26</v>
      </c>
      <c r="H51" s="107"/>
      <c r="I51" s="137"/>
      <c r="J51" s="137"/>
    </row>
    <row r="52" spans="1:11" ht="29.25" customHeight="1" x14ac:dyDescent="0.25">
      <c r="A52" s="144" t="s">
        <v>88</v>
      </c>
      <c r="B52" s="145"/>
      <c r="C52" s="96">
        <v>1</v>
      </c>
      <c r="D52" s="95">
        <v>1</v>
      </c>
      <c r="E52" s="95"/>
      <c r="F52" s="95"/>
      <c r="G52" s="88"/>
      <c r="H52" s="89"/>
      <c r="I52" s="87">
        <f t="shared" ref="I52:I53" si="15">SUM(C52:F52)+ SUM(G52:H52)/2</f>
        <v>2</v>
      </c>
      <c r="J52" s="91">
        <f>I52*30</f>
        <v>60</v>
      </c>
    </row>
    <row r="53" spans="1:11" ht="29.25" customHeight="1" x14ac:dyDescent="0.25">
      <c r="A53" s="185" t="s">
        <v>89</v>
      </c>
      <c r="B53" s="186"/>
      <c r="C53" s="83">
        <f>SUM(C30,C52,)</f>
        <v>1</v>
      </c>
      <c r="D53" s="84">
        <f>SUM(D30,D52,)</f>
        <v>1</v>
      </c>
      <c r="E53" s="84">
        <v>1</v>
      </c>
      <c r="F53" s="84">
        <f>SUM(F30,F52,)</f>
        <v>1</v>
      </c>
      <c r="G53" s="187"/>
      <c r="H53" s="188"/>
      <c r="I53" s="87">
        <f t="shared" si="15"/>
        <v>4</v>
      </c>
      <c r="J53" s="91">
        <f>I53*30</f>
        <v>120</v>
      </c>
    </row>
    <row r="54" spans="1:11" ht="15.6" customHeight="1" x14ac:dyDescent="0.25">
      <c r="A54" s="102" t="s">
        <v>80</v>
      </c>
      <c r="B54" s="103"/>
      <c r="C54" s="170">
        <f>SUM(C50,C53)</f>
        <v>36</v>
      </c>
      <c r="D54" s="168">
        <f>SUM(D50,D53)</f>
        <v>37</v>
      </c>
      <c r="E54" s="168">
        <f>SUM(E50,E53)-1</f>
        <v>36</v>
      </c>
      <c r="F54" s="168">
        <f>SUM(F50,F53)-1</f>
        <v>34</v>
      </c>
      <c r="G54" s="94">
        <f>SUM(G50,G53,)</f>
        <v>34</v>
      </c>
      <c r="H54" s="94">
        <f>SUM(H50,H53,)</f>
        <v>18</v>
      </c>
      <c r="I54" s="168">
        <f>SUM(I50,(I53-2),)</f>
        <v>169</v>
      </c>
      <c r="J54" s="100">
        <f>I54*30</f>
        <v>5070</v>
      </c>
    </row>
    <row r="55" spans="1:11" ht="15.6" customHeight="1" x14ac:dyDescent="0.25">
      <c r="A55" s="104"/>
      <c r="B55" s="105"/>
      <c r="C55" s="171"/>
      <c r="D55" s="189"/>
      <c r="E55" s="189"/>
      <c r="F55" s="189"/>
      <c r="G55" s="106">
        <f>(G54+H54)/2</f>
        <v>26</v>
      </c>
      <c r="H55" s="107"/>
      <c r="I55" s="189"/>
      <c r="J55" s="101"/>
    </row>
    <row r="56" spans="1:11" ht="19.2" customHeight="1" x14ac:dyDescent="0.25">
      <c r="A56" s="93">
        <v>1</v>
      </c>
      <c r="B56" s="13" t="s">
        <v>40</v>
      </c>
      <c r="C56" s="27" t="s">
        <v>67</v>
      </c>
      <c r="D56" s="18" t="s">
        <v>67</v>
      </c>
      <c r="E56" s="18" t="s">
        <v>67</v>
      </c>
      <c r="F56" s="18"/>
      <c r="G56" s="14"/>
      <c r="H56" s="14"/>
      <c r="I56" s="87">
        <v>1.17</v>
      </c>
      <c r="J56" s="91">
        <v>42</v>
      </c>
    </row>
    <row r="57" spans="1:11" s="1" customFormat="1" ht="15.75" customHeight="1" x14ac:dyDescent="0.2">
      <c r="A57" s="93">
        <v>2</v>
      </c>
      <c r="B57" s="13" t="s">
        <v>39</v>
      </c>
      <c r="C57" s="26">
        <v>2</v>
      </c>
      <c r="D57" s="14">
        <v>2</v>
      </c>
      <c r="E57" s="14">
        <v>2</v>
      </c>
      <c r="F57" s="14">
        <v>2</v>
      </c>
      <c r="G57" s="14">
        <v>2</v>
      </c>
      <c r="H57" s="14">
        <v>2</v>
      </c>
      <c r="I57" s="87">
        <f t="shared" ref="I57" si="16">SUM(C57:F57)+ SUM(G57:H57)/2</f>
        <v>10</v>
      </c>
      <c r="J57" s="91">
        <f>I57*30</f>
        <v>300</v>
      </c>
      <c r="K57" s="5"/>
    </row>
    <row r="58" spans="1:11" s="1" customFormat="1" ht="15.75" customHeight="1" x14ac:dyDescent="0.2">
      <c r="A58" s="93">
        <v>3</v>
      </c>
      <c r="B58" s="19" t="s">
        <v>85</v>
      </c>
      <c r="C58" s="28"/>
      <c r="D58" s="20" t="s">
        <v>55</v>
      </c>
      <c r="E58" s="20" t="s">
        <v>55</v>
      </c>
      <c r="F58" s="20"/>
      <c r="G58" s="196"/>
      <c r="H58" s="197"/>
      <c r="I58" s="91">
        <v>0.28000000000000003</v>
      </c>
      <c r="J58" s="86">
        <v>10</v>
      </c>
      <c r="K58" s="5"/>
    </row>
    <row r="59" spans="1:11" ht="12" customHeight="1" x14ac:dyDescent="0.25">
      <c r="A59" s="198" t="s">
        <v>37</v>
      </c>
      <c r="B59" s="199"/>
      <c r="C59" s="204">
        <f t="shared" ref="C59:H59" si="17">SUM(C54,C57,)</f>
        <v>38</v>
      </c>
      <c r="D59" s="202">
        <f t="shared" si="17"/>
        <v>39</v>
      </c>
      <c r="E59" s="202">
        <f t="shared" si="17"/>
        <v>38</v>
      </c>
      <c r="F59" s="202">
        <f t="shared" si="17"/>
        <v>36</v>
      </c>
      <c r="G59" s="58">
        <f t="shared" si="17"/>
        <v>36</v>
      </c>
      <c r="H59" s="58">
        <f t="shared" si="17"/>
        <v>20</v>
      </c>
      <c r="I59" s="206">
        <f>SUM(I54,I56,I57,I58,)</f>
        <v>180.45</v>
      </c>
      <c r="J59" s="190">
        <f>SUM(J54,J56,J57,J58,)</f>
        <v>5422</v>
      </c>
    </row>
    <row r="60" spans="1:11" ht="12" customHeight="1" x14ac:dyDescent="0.25">
      <c r="A60" s="200"/>
      <c r="B60" s="201"/>
      <c r="C60" s="205"/>
      <c r="D60" s="203"/>
      <c r="E60" s="203"/>
      <c r="F60" s="203"/>
      <c r="G60" s="126">
        <f>(G59+H59)/2</f>
        <v>28</v>
      </c>
      <c r="H60" s="127"/>
      <c r="I60" s="206"/>
      <c r="J60" s="190"/>
    </row>
    <row r="61" spans="1:11" ht="22.5" customHeight="1" x14ac:dyDescent="0.25">
      <c r="A61" s="191" t="s">
        <v>86</v>
      </c>
      <c r="B61" s="192"/>
      <c r="C61" s="192"/>
      <c r="D61" s="192"/>
      <c r="E61" s="192"/>
      <c r="F61" s="192"/>
      <c r="G61" s="192"/>
      <c r="H61" s="192"/>
      <c r="I61" s="192"/>
      <c r="J61" s="193"/>
    </row>
    <row r="62" spans="1:11" s="7" customFormat="1" ht="19.2" customHeight="1" x14ac:dyDescent="0.25">
      <c r="A62" s="21"/>
      <c r="B62" s="137" t="s">
        <v>30</v>
      </c>
      <c r="C62" s="137"/>
      <c r="D62" s="137"/>
      <c r="E62" s="194" t="s">
        <v>57</v>
      </c>
      <c r="F62" s="195"/>
      <c r="G62" s="137" t="s">
        <v>26</v>
      </c>
      <c r="H62" s="137"/>
      <c r="I62" s="137"/>
      <c r="J62" s="22"/>
    </row>
    <row r="63" spans="1:11" s="2" customFormat="1" ht="12.6" customHeight="1" x14ac:dyDescent="0.25">
      <c r="A63" s="21"/>
      <c r="B63" s="210" t="s">
        <v>27</v>
      </c>
      <c r="C63" s="210"/>
      <c r="D63" s="210"/>
      <c r="E63" s="129">
        <v>4</v>
      </c>
      <c r="F63" s="131"/>
      <c r="G63" s="129">
        <v>140</v>
      </c>
      <c r="H63" s="130"/>
      <c r="I63" s="131"/>
      <c r="J63" s="22"/>
      <c r="K63" s="6"/>
    </row>
    <row r="64" spans="1:11" ht="15" customHeight="1" x14ac:dyDescent="0.25">
      <c r="A64" s="21"/>
      <c r="B64" s="210" t="s">
        <v>56</v>
      </c>
      <c r="C64" s="210"/>
      <c r="D64" s="210"/>
      <c r="E64" s="211">
        <v>4</v>
      </c>
      <c r="F64" s="212"/>
      <c r="G64" s="213">
        <v>140</v>
      </c>
      <c r="H64" s="213"/>
      <c r="I64" s="213"/>
      <c r="J64" s="207"/>
    </row>
    <row r="65" spans="1:11" ht="13.95" customHeight="1" x14ac:dyDescent="0.25">
      <c r="A65" s="21"/>
      <c r="B65" s="208" t="s">
        <v>28</v>
      </c>
      <c r="C65" s="208"/>
      <c r="D65" s="208"/>
      <c r="E65" s="194">
        <f>SUM(E63:E64)</f>
        <v>8</v>
      </c>
      <c r="F65" s="195"/>
      <c r="G65" s="137">
        <f>SUM(G63:G64)</f>
        <v>280</v>
      </c>
      <c r="H65" s="137"/>
      <c r="I65" s="137"/>
      <c r="J65" s="207"/>
    </row>
    <row r="66" spans="1:11" ht="13.95" customHeight="1" x14ac:dyDescent="0.25">
      <c r="A66" s="21"/>
      <c r="B66" s="59"/>
      <c r="C66" s="59"/>
      <c r="D66" s="59"/>
      <c r="E66" s="23"/>
      <c r="F66" s="23"/>
      <c r="G66" s="23"/>
      <c r="H66" s="23"/>
      <c r="I66" s="23"/>
      <c r="J66" s="60"/>
    </row>
    <row r="67" spans="1:11" ht="12" customHeight="1" x14ac:dyDescent="0.25">
      <c r="A67" s="108" t="s">
        <v>47</v>
      </c>
      <c r="B67" s="209"/>
      <c r="C67" s="209"/>
      <c r="D67" s="209"/>
      <c r="E67" s="209"/>
      <c r="F67" s="209"/>
      <c r="G67" s="209"/>
      <c r="H67" s="209"/>
      <c r="I67" s="209"/>
      <c r="J67" s="209"/>
    </row>
    <row r="68" spans="1:11" s="4" customFormat="1" ht="14.4" customHeight="1" x14ac:dyDescent="0.25">
      <c r="A68" s="108" t="s">
        <v>60</v>
      </c>
      <c r="B68" s="209"/>
      <c r="C68" s="209"/>
      <c r="D68" s="209"/>
      <c r="E68" s="209"/>
      <c r="F68" s="209"/>
      <c r="G68" s="209"/>
      <c r="H68" s="209"/>
      <c r="I68" s="209"/>
      <c r="J68" s="209"/>
      <c r="K68" s="3"/>
    </row>
    <row r="69" spans="1:11" x14ac:dyDescent="0.25">
      <c r="B69" s="134" t="s">
        <v>73</v>
      </c>
      <c r="C69" s="134"/>
      <c r="D69" s="134"/>
      <c r="E69" s="134"/>
      <c r="F69" s="134"/>
      <c r="G69" s="134"/>
      <c r="H69" s="134"/>
      <c r="I69" s="134"/>
      <c r="J69" s="134"/>
    </row>
  </sheetData>
  <mergeCells count="104">
    <mergeCell ref="B69:J69"/>
    <mergeCell ref="J64:J65"/>
    <mergeCell ref="B65:D65"/>
    <mergeCell ref="E65:F65"/>
    <mergeCell ref="G65:I65"/>
    <mergeCell ref="A67:J67"/>
    <mergeCell ref="A68:J68"/>
    <mergeCell ref="B63:D63"/>
    <mergeCell ref="E63:F63"/>
    <mergeCell ref="G63:I63"/>
    <mergeCell ref="B64:D64"/>
    <mergeCell ref="E64:F64"/>
    <mergeCell ref="G64:I64"/>
    <mergeCell ref="J59:J60"/>
    <mergeCell ref="G60:H60"/>
    <mergeCell ref="A61:J61"/>
    <mergeCell ref="B62:D62"/>
    <mergeCell ref="E62:F62"/>
    <mergeCell ref="G62:I62"/>
    <mergeCell ref="I54:I55"/>
    <mergeCell ref="J54:J55"/>
    <mergeCell ref="G55:H55"/>
    <mergeCell ref="G58:H58"/>
    <mergeCell ref="A59:B60"/>
    <mergeCell ref="C59:C60"/>
    <mergeCell ref="D59:D60"/>
    <mergeCell ref="E59:E60"/>
    <mergeCell ref="F59:F60"/>
    <mergeCell ref="I59:I60"/>
    <mergeCell ref="G51:H51"/>
    <mergeCell ref="A52:B52"/>
    <mergeCell ref="A53:B53"/>
    <mergeCell ref="G53:H53"/>
    <mergeCell ref="A54:B55"/>
    <mergeCell ref="C54:C55"/>
    <mergeCell ref="D54:D55"/>
    <mergeCell ref="E54:E55"/>
    <mergeCell ref="F54:F55"/>
    <mergeCell ref="I48:I49"/>
    <mergeCell ref="J48:J49"/>
    <mergeCell ref="G49:H49"/>
    <mergeCell ref="A50:B51"/>
    <mergeCell ref="C50:C51"/>
    <mergeCell ref="D50:D51"/>
    <mergeCell ref="E50:E51"/>
    <mergeCell ref="F50:F51"/>
    <mergeCell ref="I50:I51"/>
    <mergeCell ref="J50:J51"/>
    <mergeCell ref="G47:H47"/>
    <mergeCell ref="A48:B49"/>
    <mergeCell ref="C48:C49"/>
    <mergeCell ref="D48:D49"/>
    <mergeCell ref="E48:E49"/>
    <mergeCell ref="F48:F49"/>
    <mergeCell ref="J39:J40"/>
    <mergeCell ref="G40:H40"/>
    <mergeCell ref="A41:J41"/>
    <mergeCell ref="A46:B47"/>
    <mergeCell ref="C46:C47"/>
    <mergeCell ref="D46:D47"/>
    <mergeCell ref="E46:E47"/>
    <mergeCell ref="F46:F47"/>
    <mergeCell ref="I46:I47"/>
    <mergeCell ref="J46:J47"/>
    <mergeCell ref="I32:I33"/>
    <mergeCell ref="J32:J33"/>
    <mergeCell ref="G33:H33"/>
    <mergeCell ref="A34:J34"/>
    <mergeCell ref="A39:B40"/>
    <mergeCell ref="C39:C40"/>
    <mergeCell ref="D39:D40"/>
    <mergeCell ref="E39:E40"/>
    <mergeCell ref="F39:F40"/>
    <mergeCell ref="I39:I40"/>
    <mergeCell ref="I27:I28"/>
    <mergeCell ref="J27:J28"/>
    <mergeCell ref="G28:H28"/>
    <mergeCell ref="A29:J29"/>
    <mergeCell ref="A30:A31"/>
    <mergeCell ref="A32:B33"/>
    <mergeCell ref="C32:C33"/>
    <mergeCell ref="D32:D33"/>
    <mergeCell ref="E32:E33"/>
    <mergeCell ref="F32:F33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A1:J1"/>
    <mergeCell ref="A2:J2"/>
    <mergeCell ref="A3:J3"/>
    <mergeCell ref="A4:J4"/>
    <mergeCell ref="A6:J6"/>
    <mergeCell ref="A7:A9"/>
    <mergeCell ref="B7:B9"/>
    <mergeCell ref="C7:H7"/>
    <mergeCell ref="I7:J8"/>
    <mergeCell ref="C8:C9"/>
  </mergeCells>
  <printOptions horizontalCentered="1"/>
  <pageMargins left="0.23622047244094491" right="0.23622047244094491" top="0.74803149606299213" bottom="0.74803149606299213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tabSelected="1" zoomScaleNormal="100" workbookViewId="0">
      <selection activeCell="L17" sqref="L17"/>
    </sheetView>
  </sheetViews>
  <sheetFormatPr defaultRowHeight="13.2" x14ac:dyDescent="0.25"/>
  <cols>
    <col min="1" max="1" width="4.109375" style="4" customWidth="1"/>
    <col min="2" max="2" width="71.33203125" style="4" customWidth="1"/>
    <col min="3" max="3" width="8.6640625" style="4" customWidth="1"/>
    <col min="4" max="4" width="7.44140625" style="4" customWidth="1"/>
    <col min="5" max="5" width="8.109375" style="4" customWidth="1"/>
    <col min="6" max="6" width="7.44140625" style="4" customWidth="1"/>
    <col min="7" max="7" width="5.6640625" style="4" customWidth="1"/>
    <col min="8" max="8" width="6.33203125" style="4" customWidth="1"/>
    <col min="9" max="9" width="12.6640625" style="4" customWidth="1"/>
    <col min="10" max="10" width="13.6640625" style="4" customWidth="1"/>
    <col min="11" max="11" width="9.109375" style="3"/>
  </cols>
  <sheetData>
    <row r="1" spans="1:12" ht="17.399999999999999" x14ac:dyDescent="0.25">
      <c r="A1" s="157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53"/>
      <c r="L1" s="53"/>
    </row>
    <row r="2" spans="1:12" ht="13.8" x14ac:dyDescent="0.25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ht="13.8" x14ac:dyDescent="0.25">
      <c r="A3" s="158" t="s">
        <v>77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13.8" x14ac:dyDescent="0.25">
      <c r="A4" s="158" t="s">
        <v>59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3" customFormat="1" ht="13.8" x14ac:dyDescent="0.25">
      <c r="A5" s="8" t="s">
        <v>44</v>
      </c>
      <c r="B5" s="8"/>
      <c r="C5" s="8"/>
      <c r="D5" s="8"/>
      <c r="E5" s="8"/>
      <c r="F5" s="8"/>
      <c r="G5" s="8"/>
      <c r="H5" s="8"/>
      <c r="I5" s="8"/>
      <c r="J5" s="8"/>
    </row>
    <row r="6" spans="1:12" s="3" customFormat="1" ht="13.8" x14ac:dyDescent="0.25">
      <c r="A6" s="159" t="s">
        <v>45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2" s="3" customFormat="1" ht="16.5" customHeight="1" x14ac:dyDescent="0.25">
      <c r="A7" s="160" t="s">
        <v>32</v>
      </c>
      <c r="B7" s="160" t="s">
        <v>1</v>
      </c>
      <c r="C7" s="155" t="s">
        <v>2</v>
      </c>
      <c r="D7" s="155"/>
      <c r="E7" s="155"/>
      <c r="F7" s="155"/>
      <c r="G7" s="155"/>
      <c r="H7" s="155"/>
      <c r="I7" s="156" t="s">
        <v>50</v>
      </c>
      <c r="J7" s="156"/>
    </row>
    <row r="8" spans="1:12" s="3" customFormat="1" ht="21.75" customHeight="1" x14ac:dyDescent="0.25">
      <c r="A8" s="160"/>
      <c r="B8" s="160"/>
      <c r="C8" s="164" t="s">
        <v>3</v>
      </c>
      <c r="D8" s="162" t="s">
        <v>4</v>
      </c>
      <c r="E8" s="162" t="s">
        <v>5</v>
      </c>
      <c r="F8" s="162" t="s">
        <v>21</v>
      </c>
      <c r="G8" s="151" t="s">
        <v>51</v>
      </c>
      <c r="H8" s="151"/>
      <c r="I8" s="156"/>
      <c r="J8" s="156"/>
    </row>
    <row r="9" spans="1:12" s="3" customFormat="1" ht="28.5" customHeight="1" x14ac:dyDescent="0.25">
      <c r="A9" s="161"/>
      <c r="B9" s="161"/>
      <c r="C9" s="165"/>
      <c r="D9" s="163"/>
      <c r="E9" s="214"/>
      <c r="F9" s="214"/>
      <c r="G9" s="57" t="s">
        <v>3</v>
      </c>
      <c r="H9" s="57" t="s">
        <v>4</v>
      </c>
      <c r="I9" s="9" t="s">
        <v>52</v>
      </c>
      <c r="J9" s="9" t="s">
        <v>35</v>
      </c>
    </row>
    <row r="10" spans="1:12" s="3" customFormat="1" ht="12" customHeight="1" x14ac:dyDescent="0.25">
      <c r="A10" s="148" t="s">
        <v>20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2" s="3" customFormat="1" ht="15" customHeight="1" x14ac:dyDescent="0.25">
      <c r="A11" s="10">
        <v>1</v>
      </c>
      <c r="B11" s="11" t="s">
        <v>6</v>
      </c>
      <c r="C11" s="24">
        <v>3</v>
      </c>
      <c r="D11" s="12">
        <v>3</v>
      </c>
      <c r="E11" s="12">
        <v>3</v>
      </c>
      <c r="F11" s="12">
        <v>3</v>
      </c>
      <c r="G11" s="12">
        <v>4</v>
      </c>
      <c r="H11" s="12">
        <v>4</v>
      </c>
      <c r="I11" s="52">
        <f>SUM(C11:F11)+ SUM(G11:H11)/2</f>
        <v>16</v>
      </c>
      <c r="J11" s="49">
        <f>I11*30</f>
        <v>480</v>
      </c>
    </row>
    <row r="12" spans="1:12" s="3" customFormat="1" ht="15.75" customHeight="1" x14ac:dyDescent="0.25">
      <c r="A12" s="54">
        <v>2</v>
      </c>
      <c r="B12" s="13" t="s">
        <v>41</v>
      </c>
      <c r="C12" s="25">
        <v>2</v>
      </c>
      <c r="D12" s="14">
        <v>2</v>
      </c>
      <c r="E12" s="14">
        <v>2</v>
      </c>
      <c r="F12" s="14">
        <v>3</v>
      </c>
      <c r="G12" s="14">
        <v>3</v>
      </c>
      <c r="H12" s="14">
        <v>3</v>
      </c>
      <c r="I12" s="52">
        <f t="shared" ref="I12:I26" si="0">SUM(C12:F12)+ SUM(G12:H12)/2</f>
        <v>12</v>
      </c>
      <c r="J12" s="49">
        <f t="shared" ref="J12:J26" si="1">I12*30</f>
        <v>360</v>
      </c>
    </row>
    <row r="13" spans="1:12" s="3" customFormat="1" ht="16.5" customHeight="1" x14ac:dyDescent="0.25">
      <c r="A13" s="10">
        <v>3</v>
      </c>
      <c r="B13" s="13" t="s">
        <v>42</v>
      </c>
      <c r="C13" s="25">
        <v>2</v>
      </c>
      <c r="D13" s="14">
        <v>2</v>
      </c>
      <c r="E13" s="14">
        <v>2</v>
      </c>
      <c r="F13" s="14">
        <v>1</v>
      </c>
      <c r="G13" s="14">
        <v>1</v>
      </c>
      <c r="H13" s="14">
        <v>1</v>
      </c>
      <c r="I13" s="52">
        <f t="shared" si="0"/>
        <v>8</v>
      </c>
      <c r="J13" s="49">
        <f t="shared" si="1"/>
        <v>240</v>
      </c>
    </row>
    <row r="14" spans="1:12" s="3" customFormat="1" ht="13.95" customHeight="1" x14ac:dyDescent="0.25">
      <c r="A14" s="54">
        <v>4</v>
      </c>
      <c r="B14" s="13" t="s">
        <v>94</v>
      </c>
      <c r="C14" s="25">
        <v>1</v>
      </c>
      <c r="D14" s="14"/>
      <c r="E14" s="14"/>
      <c r="F14" s="14"/>
      <c r="G14" s="14"/>
      <c r="H14" s="14"/>
      <c r="I14" s="52">
        <f t="shared" si="0"/>
        <v>1</v>
      </c>
      <c r="J14" s="49">
        <f t="shared" si="1"/>
        <v>30</v>
      </c>
    </row>
    <row r="15" spans="1:12" s="3" customFormat="1" ht="15" customHeight="1" x14ac:dyDescent="0.25">
      <c r="A15" s="10">
        <v>5</v>
      </c>
      <c r="B15" s="13" t="s">
        <v>7</v>
      </c>
      <c r="C15" s="25">
        <v>2</v>
      </c>
      <c r="D15" s="14">
        <v>2</v>
      </c>
      <c r="E15" s="14">
        <v>1</v>
      </c>
      <c r="F15" s="14">
        <v>1</v>
      </c>
      <c r="G15" s="14">
        <v>2</v>
      </c>
      <c r="H15" s="14"/>
      <c r="I15" s="52">
        <f t="shared" si="0"/>
        <v>7</v>
      </c>
      <c r="J15" s="49">
        <f t="shared" si="1"/>
        <v>210</v>
      </c>
    </row>
    <row r="16" spans="1:12" s="3" customFormat="1" ht="13.95" customHeight="1" x14ac:dyDescent="0.25">
      <c r="A16" s="54">
        <v>6</v>
      </c>
      <c r="B16" s="13" t="s">
        <v>78</v>
      </c>
      <c r="C16" s="25">
        <v>1</v>
      </c>
      <c r="D16" s="14">
        <v>1</v>
      </c>
      <c r="E16" s="14">
        <v>1</v>
      </c>
      <c r="F16" s="14"/>
      <c r="G16" s="14"/>
      <c r="H16" s="14"/>
      <c r="I16" s="52">
        <f t="shared" si="0"/>
        <v>3</v>
      </c>
      <c r="J16" s="49">
        <f t="shared" si="1"/>
        <v>90</v>
      </c>
    </row>
    <row r="17" spans="1:10" s="3" customFormat="1" ht="15" customHeight="1" x14ac:dyDescent="0.25">
      <c r="A17" s="10">
        <v>7</v>
      </c>
      <c r="B17" s="13" t="s">
        <v>9</v>
      </c>
      <c r="C17" s="25"/>
      <c r="D17" s="14">
        <v>1</v>
      </c>
      <c r="E17" s="14">
        <v>1</v>
      </c>
      <c r="F17" s="14"/>
      <c r="G17" s="14"/>
      <c r="H17" s="14"/>
      <c r="I17" s="52">
        <f t="shared" si="0"/>
        <v>2</v>
      </c>
      <c r="J17" s="49">
        <f t="shared" si="1"/>
        <v>60</v>
      </c>
    </row>
    <row r="18" spans="1:10" s="3" customFormat="1" ht="14.4" customHeight="1" x14ac:dyDescent="0.25">
      <c r="A18" s="54">
        <v>8</v>
      </c>
      <c r="B18" s="13" t="s">
        <v>10</v>
      </c>
      <c r="C18" s="25">
        <v>1</v>
      </c>
      <c r="D18" s="14">
        <v>1</v>
      </c>
      <c r="E18" s="14">
        <v>1</v>
      </c>
      <c r="F18" s="14">
        <v>1</v>
      </c>
      <c r="G18" s="14"/>
      <c r="H18" s="14"/>
      <c r="I18" s="52">
        <f t="shared" si="0"/>
        <v>4</v>
      </c>
      <c r="J18" s="49">
        <f t="shared" si="1"/>
        <v>120</v>
      </c>
    </row>
    <row r="19" spans="1:10" s="3" customFormat="1" ht="13.95" customHeight="1" x14ac:dyDescent="0.25">
      <c r="A19" s="10">
        <v>9</v>
      </c>
      <c r="B19" s="13" t="s">
        <v>11</v>
      </c>
      <c r="C19" s="25">
        <v>1</v>
      </c>
      <c r="D19" s="14">
        <v>1</v>
      </c>
      <c r="E19" s="14">
        <v>1</v>
      </c>
      <c r="F19" s="14">
        <v>1</v>
      </c>
      <c r="G19" s="14"/>
      <c r="H19" s="14"/>
      <c r="I19" s="52">
        <f t="shared" si="0"/>
        <v>4</v>
      </c>
      <c r="J19" s="49">
        <f t="shared" si="1"/>
        <v>120</v>
      </c>
    </row>
    <row r="20" spans="1:10" s="3" customFormat="1" ht="13.2" customHeight="1" x14ac:dyDescent="0.25">
      <c r="A20" s="54">
        <v>10</v>
      </c>
      <c r="B20" s="13" t="s">
        <v>12</v>
      </c>
      <c r="C20" s="25">
        <v>1</v>
      </c>
      <c r="D20" s="14">
        <v>1</v>
      </c>
      <c r="E20" s="14">
        <v>1</v>
      </c>
      <c r="F20" s="14">
        <v>1</v>
      </c>
      <c r="G20" s="14"/>
      <c r="H20" s="14"/>
      <c r="I20" s="52">
        <f t="shared" si="0"/>
        <v>4</v>
      </c>
      <c r="J20" s="49">
        <f t="shared" si="1"/>
        <v>120</v>
      </c>
    </row>
    <row r="21" spans="1:10" s="3" customFormat="1" ht="14.4" customHeight="1" x14ac:dyDescent="0.25">
      <c r="A21" s="10">
        <v>11</v>
      </c>
      <c r="B21" s="13" t="s">
        <v>13</v>
      </c>
      <c r="C21" s="25">
        <v>1</v>
      </c>
      <c r="D21" s="14">
        <v>1</v>
      </c>
      <c r="E21" s="14">
        <v>1</v>
      </c>
      <c r="F21" s="14">
        <v>1</v>
      </c>
      <c r="G21" s="14"/>
      <c r="H21" s="14"/>
      <c r="I21" s="52">
        <f t="shared" si="0"/>
        <v>4</v>
      </c>
      <c r="J21" s="49">
        <f t="shared" si="1"/>
        <v>120</v>
      </c>
    </row>
    <row r="22" spans="1:10" s="3" customFormat="1" ht="13.95" customHeight="1" x14ac:dyDescent="0.25">
      <c r="A22" s="54">
        <v>12</v>
      </c>
      <c r="B22" s="13" t="s">
        <v>14</v>
      </c>
      <c r="C22" s="25">
        <v>2</v>
      </c>
      <c r="D22" s="14">
        <v>2</v>
      </c>
      <c r="E22" s="14">
        <v>3</v>
      </c>
      <c r="F22" s="14">
        <v>3</v>
      </c>
      <c r="G22" s="14">
        <v>4</v>
      </c>
      <c r="H22" s="14">
        <v>4</v>
      </c>
      <c r="I22" s="52">
        <f t="shared" si="0"/>
        <v>14</v>
      </c>
      <c r="J22" s="49">
        <f t="shared" si="1"/>
        <v>420</v>
      </c>
    </row>
    <row r="23" spans="1:10" s="3" customFormat="1" ht="16.2" customHeight="1" x14ac:dyDescent="0.25">
      <c r="A23" s="10">
        <v>13</v>
      </c>
      <c r="B23" s="13" t="s">
        <v>15</v>
      </c>
      <c r="C23" s="25">
        <v>1</v>
      </c>
      <c r="D23" s="14">
        <v>1</v>
      </c>
      <c r="E23" s="14">
        <v>1</v>
      </c>
      <c r="F23" s="14"/>
      <c r="G23" s="14"/>
      <c r="H23" s="14"/>
      <c r="I23" s="52">
        <f t="shared" si="0"/>
        <v>3</v>
      </c>
      <c r="J23" s="49">
        <f t="shared" si="1"/>
        <v>90</v>
      </c>
    </row>
    <row r="24" spans="1:10" s="3" customFormat="1" ht="15.6" customHeight="1" x14ac:dyDescent="0.25">
      <c r="A24" s="54">
        <v>14</v>
      </c>
      <c r="B24" s="13" t="s">
        <v>16</v>
      </c>
      <c r="C24" s="25">
        <v>3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52">
        <f t="shared" si="0"/>
        <v>15</v>
      </c>
      <c r="J24" s="49">
        <f t="shared" si="1"/>
        <v>450</v>
      </c>
    </row>
    <row r="25" spans="1:10" s="3" customFormat="1" ht="15" customHeight="1" x14ac:dyDescent="0.25">
      <c r="A25" s="10">
        <v>15</v>
      </c>
      <c r="B25" s="13" t="s">
        <v>17</v>
      </c>
      <c r="C25" s="25">
        <v>1</v>
      </c>
      <c r="D25" s="14"/>
      <c r="E25" s="14"/>
      <c r="F25" s="14"/>
      <c r="G25" s="14"/>
      <c r="H25" s="14"/>
      <c r="I25" s="52">
        <f t="shared" si="0"/>
        <v>1</v>
      </c>
      <c r="J25" s="49">
        <f t="shared" si="1"/>
        <v>30</v>
      </c>
    </row>
    <row r="26" spans="1:10" s="3" customFormat="1" ht="14.4" customHeight="1" x14ac:dyDescent="0.25">
      <c r="A26" s="54">
        <v>16</v>
      </c>
      <c r="B26" s="13" t="s">
        <v>31</v>
      </c>
      <c r="C26" s="25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52">
        <f t="shared" si="0"/>
        <v>5</v>
      </c>
      <c r="J26" s="49">
        <f t="shared" si="1"/>
        <v>150</v>
      </c>
    </row>
    <row r="27" spans="1:10" s="3" customFormat="1" ht="12" customHeight="1" x14ac:dyDescent="0.25">
      <c r="A27" s="102" t="s">
        <v>23</v>
      </c>
      <c r="B27" s="166"/>
      <c r="C27" s="170">
        <f>SUM(C11:C26)</f>
        <v>23</v>
      </c>
      <c r="D27" s="168">
        <f t="shared" ref="D27:H27" si="2">SUM(D11:D26)</f>
        <v>22</v>
      </c>
      <c r="E27" s="168">
        <f t="shared" si="2"/>
        <v>22</v>
      </c>
      <c r="F27" s="168">
        <f t="shared" si="2"/>
        <v>19</v>
      </c>
      <c r="G27" s="55">
        <f t="shared" si="2"/>
        <v>18</v>
      </c>
      <c r="H27" s="55">
        <f t="shared" si="2"/>
        <v>16</v>
      </c>
      <c r="I27" s="137">
        <f>SUM(I11:I26)</f>
        <v>103</v>
      </c>
      <c r="J27" s="137">
        <f>SUM(J11:J26)</f>
        <v>3090</v>
      </c>
    </row>
    <row r="28" spans="1:10" s="3" customFormat="1" ht="12" customHeight="1" x14ac:dyDescent="0.25">
      <c r="A28" s="104"/>
      <c r="B28" s="167"/>
      <c r="C28" s="175"/>
      <c r="D28" s="169"/>
      <c r="E28" s="215"/>
      <c r="F28" s="189"/>
      <c r="G28" s="172">
        <f>(G27+H27)/2</f>
        <v>17</v>
      </c>
      <c r="H28" s="172"/>
      <c r="I28" s="137"/>
      <c r="J28" s="137"/>
    </row>
    <row r="29" spans="1:10" s="3" customFormat="1" ht="12" customHeight="1" x14ac:dyDescent="0.25">
      <c r="A29" s="148" t="s">
        <v>54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3" customFormat="1" ht="36" customHeight="1" x14ac:dyDescent="0.25">
      <c r="A30" s="173">
        <v>1</v>
      </c>
      <c r="B30" s="75" t="s">
        <v>87</v>
      </c>
      <c r="C30" s="40"/>
      <c r="D30" s="78"/>
      <c r="E30" s="73">
        <v>1</v>
      </c>
      <c r="F30" s="73">
        <v>1</v>
      </c>
      <c r="G30" s="74"/>
      <c r="H30" s="74"/>
      <c r="I30" s="70">
        <f t="shared" ref="I30" si="3">SUM(C30:F30)+ SUM(G30:H30)/2</f>
        <v>2</v>
      </c>
      <c r="J30" s="74">
        <f>I30*30</f>
        <v>60</v>
      </c>
    </row>
    <row r="31" spans="1:10" s="3" customFormat="1" ht="16.2" customHeight="1" x14ac:dyDescent="0.25">
      <c r="A31" s="174"/>
      <c r="B31" s="82" t="s">
        <v>41</v>
      </c>
      <c r="C31" s="26">
        <v>1</v>
      </c>
      <c r="D31" s="14">
        <v>1</v>
      </c>
      <c r="E31" s="14">
        <v>1</v>
      </c>
      <c r="F31" s="14">
        <v>1</v>
      </c>
      <c r="G31" s="14">
        <v>2</v>
      </c>
      <c r="H31" s="14">
        <v>2</v>
      </c>
      <c r="I31" s="52">
        <f t="shared" ref="I31:I32" si="4">SUM(C31:F31)+ SUM(G31:H31)/2</f>
        <v>6</v>
      </c>
      <c r="J31" s="49">
        <f>I31*30</f>
        <v>180</v>
      </c>
    </row>
    <row r="32" spans="1:10" s="3" customFormat="1" ht="12" customHeight="1" x14ac:dyDescent="0.25">
      <c r="A32" s="113" t="s">
        <v>91</v>
      </c>
      <c r="B32" s="114"/>
      <c r="C32" s="170">
        <f t="shared" ref="C32:H32" si="5">SUM(C30:C31)</f>
        <v>1</v>
      </c>
      <c r="D32" s="168">
        <f t="shared" si="5"/>
        <v>1</v>
      </c>
      <c r="E32" s="168">
        <f t="shared" si="5"/>
        <v>2</v>
      </c>
      <c r="F32" s="168">
        <f t="shared" si="5"/>
        <v>2</v>
      </c>
      <c r="G32" s="55">
        <f t="shared" si="5"/>
        <v>2</v>
      </c>
      <c r="H32" s="78">
        <f t="shared" si="5"/>
        <v>2</v>
      </c>
      <c r="I32" s="100">
        <f t="shared" si="4"/>
        <v>8</v>
      </c>
      <c r="J32" s="100">
        <f t="shared" ref="J32" si="6">I32*30</f>
        <v>240</v>
      </c>
    </row>
    <row r="33" spans="1:10" s="3" customFormat="1" ht="12" customHeight="1" x14ac:dyDescent="0.25">
      <c r="A33" s="115"/>
      <c r="B33" s="116"/>
      <c r="C33" s="175"/>
      <c r="D33" s="169"/>
      <c r="E33" s="169"/>
      <c r="F33" s="169"/>
      <c r="G33" s="172">
        <f>(G32+H32)/2</f>
        <v>2</v>
      </c>
      <c r="H33" s="172"/>
      <c r="I33" s="101"/>
      <c r="J33" s="101"/>
    </row>
    <row r="34" spans="1:10" s="3" customFormat="1" ht="20.399999999999999" customHeight="1" x14ac:dyDescent="0.25">
      <c r="A34" s="144" t="s">
        <v>70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s="3" customFormat="1" ht="18" customHeight="1" x14ac:dyDescent="0.25">
      <c r="A35" s="50">
        <v>1</v>
      </c>
      <c r="B35" s="15" t="s">
        <v>62</v>
      </c>
      <c r="C35" s="26">
        <v>3</v>
      </c>
      <c r="D35" s="16">
        <v>4</v>
      </c>
      <c r="E35" s="16">
        <v>2</v>
      </c>
      <c r="F35" s="16"/>
      <c r="G35" s="16"/>
      <c r="H35" s="16"/>
      <c r="I35" s="52">
        <f t="shared" ref="I35:I38" si="7">SUM(C35:F35)+ SUM(G35:H35)/2</f>
        <v>9</v>
      </c>
      <c r="J35" s="49">
        <f>I35*30</f>
        <v>270</v>
      </c>
    </row>
    <row r="36" spans="1:10" s="3" customFormat="1" ht="17.399999999999999" customHeight="1" x14ac:dyDescent="0.25">
      <c r="A36" s="50">
        <v>2</v>
      </c>
      <c r="B36" s="15" t="s">
        <v>63</v>
      </c>
      <c r="C36" s="26">
        <v>4</v>
      </c>
      <c r="D36" s="16">
        <v>4</v>
      </c>
      <c r="E36" s="16">
        <v>2</v>
      </c>
      <c r="F36" s="16"/>
      <c r="G36" s="16"/>
      <c r="H36" s="16"/>
      <c r="I36" s="52">
        <f t="shared" si="7"/>
        <v>10</v>
      </c>
      <c r="J36" s="49">
        <f>I36*30</f>
        <v>300</v>
      </c>
    </row>
    <row r="37" spans="1:10" s="3" customFormat="1" ht="16.95" customHeight="1" x14ac:dyDescent="0.25">
      <c r="A37" s="50">
        <v>3</v>
      </c>
      <c r="B37" s="15" t="s">
        <v>38</v>
      </c>
      <c r="C37" s="26"/>
      <c r="D37" s="16"/>
      <c r="E37" s="16"/>
      <c r="F37" s="17">
        <v>4</v>
      </c>
      <c r="G37" s="17">
        <v>4</v>
      </c>
      <c r="H37" s="16"/>
      <c r="I37" s="52">
        <f t="shared" si="7"/>
        <v>6</v>
      </c>
      <c r="J37" s="49">
        <f t="shared" ref="J37:J38" si="8">I37*30</f>
        <v>180</v>
      </c>
    </row>
    <row r="38" spans="1:10" s="3" customFormat="1" ht="16.95" customHeight="1" x14ac:dyDescent="0.25">
      <c r="A38" s="50">
        <v>4</v>
      </c>
      <c r="B38" s="15" t="s">
        <v>48</v>
      </c>
      <c r="C38" s="26"/>
      <c r="D38" s="16"/>
      <c r="E38" s="16">
        <v>1</v>
      </c>
      <c r="F38" s="16">
        <v>2</v>
      </c>
      <c r="G38" s="16"/>
      <c r="H38" s="16"/>
      <c r="I38" s="52">
        <f t="shared" si="7"/>
        <v>3</v>
      </c>
      <c r="J38" s="49">
        <f t="shared" si="8"/>
        <v>90</v>
      </c>
    </row>
    <row r="39" spans="1:10" s="3" customFormat="1" ht="12" customHeight="1" x14ac:dyDescent="0.25">
      <c r="A39" s="113" t="s">
        <v>18</v>
      </c>
      <c r="B39" s="114"/>
      <c r="C39" s="170">
        <f t="shared" ref="C39:J39" si="9">SUM(C35:C38)</f>
        <v>7</v>
      </c>
      <c r="D39" s="168">
        <f t="shared" si="9"/>
        <v>8</v>
      </c>
      <c r="E39" s="168">
        <f t="shared" si="9"/>
        <v>5</v>
      </c>
      <c r="F39" s="168">
        <f t="shared" si="9"/>
        <v>6</v>
      </c>
      <c r="G39" s="55">
        <f t="shared" si="9"/>
        <v>4</v>
      </c>
      <c r="H39" s="55">
        <f t="shared" si="9"/>
        <v>0</v>
      </c>
      <c r="I39" s="137">
        <f t="shared" si="9"/>
        <v>28</v>
      </c>
      <c r="J39" s="137">
        <f t="shared" si="9"/>
        <v>840</v>
      </c>
    </row>
    <row r="40" spans="1:10" s="3" customFormat="1" ht="12" customHeight="1" x14ac:dyDescent="0.25">
      <c r="A40" s="115"/>
      <c r="B40" s="116"/>
      <c r="C40" s="175"/>
      <c r="D40" s="169"/>
      <c r="E40" s="215"/>
      <c r="F40" s="215"/>
      <c r="G40" s="106">
        <f>(G39+H39)/2</f>
        <v>2</v>
      </c>
      <c r="H40" s="107"/>
      <c r="I40" s="137"/>
      <c r="J40" s="137"/>
    </row>
    <row r="41" spans="1:10" s="3" customFormat="1" ht="12" customHeight="1" x14ac:dyDescent="0.25">
      <c r="A41" s="146" t="s">
        <v>69</v>
      </c>
      <c r="B41" s="146"/>
      <c r="C41" s="146"/>
      <c r="D41" s="146"/>
      <c r="E41" s="146"/>
      <c r="F41" s="146"/>
      <c r="G41" s="146"/>
      <c r="H41" s="146"/>
      <c r="I41" s="146"/>
      <c r="J41" s="180"/>
    </row>
    <row r="42" spans="1:10" s="3" customFormat="1" ht="16.95" customHeight="1" x14ac:dyDescent="0.25">
      <c r="A42" s="50">
        <v>1</v>
      </c>
      <c r="B42" s="15" t="s">
        <v>64</v>
      </c>
      <c r="C42" s="25">
        <v>2</v>
      </c>
      <c r="D42" s="16">
        <v>3</v>
      </c>
      <c r="E42" s="16">
        <v>4</v>
      </c>
      <c r="F42" s="16"/>
      <c r="G42" s="16"/>
      <c r="H42" s="16"/>
      <c r="I42" s="52">
        <f t="shared" ref="I42:I45" si="10">SUM(C42:F42)+ SUM(G42:H42)/2</f>
        <v>9</v>
      </c>
      <c r="J42" s="49">
        <f>I42*30</f>
        <v>270</v>
      </c>
    </row>
    <row r="43" spans="1:10" s="3" customFormat="1" ht="19.2" customHeight="1" x14ac:dyDescent="0.25">
      <c r="A43" s="50">
        <v>2</v>
      </c>
      <c r="B43" s="15" t="s">
        <v>65</v>
      </c>
      <c r="C43" s="26">
        <v>2</v>
      </c>
      <c r="D43" s="16">
        <v>2</v>
      </c>
      <c r="E43" s="16">
        <v>3</v>
      </c>
      <c r="F43" s="16"/>
      <c r="G43" s="16"/>
      <c r="H43" s="16"/>
      <c r="I43" s="52">
        <f t="shared" si="10"/>
        <v>7</v>
      </c>
      <c r="J43" s="49">
        <f>I43*30</f>
        <v>210</v>
      </c>
    </row>
    <row r="44" spans="1:10" s="3" customFormat="1" ht="15.6" customHeight="1" x14ac:dyDescent="0.25">
      <c r="A44" s="50">
        <v>3</v>
      </c>
      <c r="B44" s="15" t="s">
        <v>66</v>
      </c>
      <c r="C44" s="26"/>
      <c r="D44" s="16"/>
      <c r="E44" s="16"/>
      <c r="F44" s="16">
        <v>4</v>
      </c>
      <c r="G44" s="16">
        <v>5</v>
      </c>
      <c r="H44" s="16"/>
      <c r="I44" s="52">
        <f t="shared" si="10"/>
        <v>6.5</v>
      </c>
      <c r="J44" s="49">
        <f>I44*30</f>
        <v>195</v>
      </c>
    </row>
    <row r="45" spans="1:10" s="3" customFormat="1" ht="15.6" customHeight="1" x14ac:dyDescent="0.25">
      <c r="A45" s="50">
        <v>4</v>
      </c>
      <c r="B45" s="15" t="s">
        <v>84</v>
      </c>
      <c r="C45" s="26"/>
      <c r="D45" s="16"/>
      <c r="E45" s="16"/>
      <c r="F45" s="16">
        <v>3</v>
      </c>
      <c r="G45" s="16">
        <v>5</v>
      </c>
      <c r="H45" s="16"/>
      <c r="I45" s="52">
        <f t="shared" si="10"/>
        <v>5.5</v>
      </c>
      <c r="J45" s="49">
        <f>I45*30</f>
        <v>165</v>
      </c>
    </row>
    <row r="46" spans="1:10" s="3" customFormat="1" ht="12" customHeight="1" x14ac:dyDescent="0.25">
      <c r="A46" s="181" t="s">
        <v>18</v>
      </c>
      <c r="B46" s="182"/>
      <c r="C46" s="170">
        <f t="shared" ref="C46:J46" si="11">SUM(C42:C45)</f>
        <v>4</v>
      </c>
      <c r="D46" s="168">
        <f t="shared" si="11"/>
        <v>5</v>
      </c>
      <c r="E46" s="168">
        <f t="shared" si="11"/>
        <v>7</v>
      </c>
      <c r="F46" s="168">
        <f t="shared" si="11"/>
        <v>7</v>
      </c>
      <c r="G46" s="55">
        <f t="shared" si="11"/>
        <v>10</v>
      </c>
      <c r="H46" s="55">
        <f t="shared" si="11"/>
        <v>0</v>
      </c>
      <c r="I46" s="137">
        <f t="shared" si="11"/>
        <v>28</v>
      </c>
      <c r="J46" s="137">
        <f t="shared" si="11"/>
        <v>840</v>
      </c>
    </row>
    <row r="47" spans="1:10" s="3" customFormat="1" ht="12" customHeight="1" x14ac:dyDescent="0.25">
      <c r="A47" s="183"/>
      <c r="B47" s="184"/>
      <c r="C47" s="175"/>
      <c r="D47" s="169"/>
      <c r="E47" s="215"/>
      <c r="F47" s="215"/>
      <c r="G47" s="106">
        <f>(G46+H46)/2</f>
        <v>5</v>
      </c>
      <c r="H47" s="107"/>
      <c r="I47" s="137"/>
      <c r="J47" s="137"/>
    </row>
    <row r="48" spans="1:10" ht="12" customHeight="1" x14ac:dyDescent="0.25">
      <c r="A48" s="176" t="s">
        <v>24</v>
      </c>
      <c r="B48" s="177"/>
      <c r="C48" s="170">
        <f t="shared" ref="C48:J48" si="12">C39+C46</f>
        <v>11</v>
      </c>
      <c r="D48" s="168">
        <f t="shared" si="12"/>
        <v>13</v>
      </c>
      <c r="E48" s="168">
        <f t="shared" si="12"/>
        <v>12</v>
      </c>
      <c r="F48" s="168">
        <f t="shared" si="12"/>
        <v>13</v>
      </c>
      <c r="G48" s="55">
        <f t="shared" si="12"/>
        <v>14</v>
      </c>
      <c r="H48" s="55">
        <f t="shared" si="12"/>
        <v>0</v>
      </c>
      <c r="I48" s="137">
        <f t="shared" si="12"/>
        <v>56</v>
      </c>
      <c r="J48" s="137">
        <f t="shared" si="12"/>
        <v>1680</v>
      </c>
    </row>
    <row r="49" spans="1:11" ht="12" customHeight="1" x14ac:dyDescent="0.25">
      <c r="A49" s="178"/>
      <c r="B49" s="179"/>
      <c r="C49" s="175"/>
      <c r="D49" s="169"/>
      <c r="E49" s="215"/>
      <c r="F49" s="215"/>
      <c r="G49" s="106">
        <f>(G48+H48)/2</f>
        <v>7</v>
      </c>
      <c r="H49" s="107"/>
      <c r="I49" s="137"/>
      <c r="J49" s="137"/>
    </row>
    <row r="50" spans="1:11" ht="12" customHeight="1" x14ac:dyDescent="0.25">
      <c r="A50" s="138" t="s">
        <v>79</v>
      </c>
      <c r="B50" s="139"/>
      <c r="C50" s="170">
        <f t="shared" ref="C50:H50" si="13">SUM(C27,C32,C48,)</f>
        <v>35</v>
      </c>
      <c r="D50" s="168">
        <f t="shared" si="13"/>
        <v>36</v>
      </c>
      <c r="E50" s="168">
        <f t="shared" si="13"/>
        <v>36</v>
      </c>
      <c r="F50" s="168">
        <f t="shared" si="13"/>
        <v>34</v>
      </c>
      <c r="G50" s="55">
        <f t="shared" si="13"/>
        <v>34</v>
      </c>
      <c r="H50" s="55">
        <f t="shared" si="13"/>
        <v>18</v>
      </c>
      <c r="I50" s="137">
        <f t="shared" ref="I50:J50" si="14">SUM(I27,I32,I39,I46)</f>
        <v>167</v>
      </c>
      <c r="J50" s="137">
        <f t="shared" si="14"/>
        <v>5010</v>
      </c>
    </row>
    <row r="51" spans="1:11" ht="15.6" customHeight="1" x14ac:dyDescent="0.25">
      <c r="A51" s="140"/>
      <c r="B51" s="141"/>
      <c r="C51" s="175"/>
      <c r="D51" s="169"/>
      <c r="E51" s="169"/>
      <c r="F51" s="169"/>
      <c r="G51" s="106">
        <f>(G50+H50)/2</f>
        <v>26</v>
      </c>
      <c r="H51" s="107"/>
      <c r="I51" s="137"/>
      <c r="J51" s="137"/>
    </row>
    <row r="52" spans="1:11" ht="29.25" customHeight="1" x14ac:dyDescent="0.25">
      <c r="A52" s="144" t="s">
        <v>88</v>
      </c>
      <c r="B52" s="145"/>
      <c r="C52" s="79">
        <v>1</v>
      </c>
      <c r="D52" s="77">
        <v>1</v>
      </c>
      <c r="E52" s="77"/>
      <c r="F52" s="77"/>
      <c r="G52" s="71"/>
      <c r="H52" s="72"/>
      <c r="I52" s="70">
        <f t="shared" ref="I52:I53" si="15">SUM(C52:F52)+ SUM(G52:H52)/2</f>
        <v>2</v>
      </c>
      <c r="J52" s="49">
        <f>I52*30</f>
        <v>60</v>
      </c>
    </row>
    <row r="53" spans="1:11" ht="29.25" customHeight="1" x14ac:dyDescent="0.25">
      <c r="A53" s="185" t="s">
        <v>89</v>
      </c>
      <c r="B53" s="186"/>
      <c r="C53" s="83">
        <f>SUM(C30,C52,)</f>
        <v>1</v>
      </c>
      <c r="D53" s="84">
        <f>SUM(D30,D52,)</f>
        <v>1</v>
      </c>
      <c r="E53" s="84">
        <v>1</v>
      </c>
      <c r="F53" s="84">
        <f>SUM(F30,F52,)</f>
        <v>1</v>
      </c>
      <c r="G53" s="187"/>
      <c r="H53" s="188"/>
      <c r="I53" s="70">
        <f t="shared" si="15"/>
        <v>4</v>
      </c>
      <c r="J53" s="74">
        <f>I53*30</f>
        <v>120</v>
      </c>
    </row>
    <row r="54" spans="1:11" ht="15.6" customHeight="1" x14ac:dyDescent="0.25">
      <c r="A54" s="102" t="s">
        <v>80</v>
      </c>
      <c r="B54" s="103"/>
      <c r="C54" s="170">
        <f>SUM(C50,C53)</f>
        <v>36</v>
      </c>
      <c r="D54" s="168">
        <f>SUM(D50,D53)</f>
        <v>37</v>
      </c>
      <c r="E54" s="168">
        <f>SUM(E50,E53)-1</f>
        <v>36</v>
      </c>
      <c r="F54" s="168">
        <f>SUM(F50,F53)-1</f>
        <v>34</v>
      </c>
      <c r="G54" s="56">
        <f>SUM(G50,G53,)</f>
        <v>34</v>
      </c>
      <c r="H54" s="80">
        <f>SUM(H50,H53,)</f>
        <v>18</v>
      </c>
      <c r="I54" s="168">
        <f>SUM(I50,(I53-2),)</f>
        <v>169</v>
      </c>
      <c r="J54" s="100">
        <f>I54*30</f>
        <v>5070</v>
      </c>
    </row>
    <row r="55" spans="1:11" ht="15.6" customHeight="1" x14ac:dyDescent="0.25">
      <c r="A55" s="104"/>
      <c r="B55" s="105"/>
      <c r="C55" s="171"/>
      <c r="D55" s="189"/>
      <c r="E55" s="189"/>
      <c r="F55" s="189"/>
      <c r="G55" s="106">
        <f>(G54+H54)/2</f>
        <v>26</v>
      </c>
      <c r="H55" s="107"/>
      <c r="I55" s="189"/>
      <c r="J55" s="101"/>
    </row>
    <row r="56" spans="1:11" ht="19.2" customHeight="1" x14ac:dyDescent="0.25">
      <c r="A56" s="54">
        <v>1</v>
      </c>
      <c r="B56" s="13" t="s">
        <v>40</v>
      </c>
      <c r="C56" s="27" t="s">
        <v>67</v>
      </c>
      <c r="D56" s="18" t="s">
        <v>67</v>
      </c>
      <c r="E56" s="18" t="s">
        <v>67</v>
      </c>
      <c r="F56" s="18"/>
      <c r="G56" s="14"/>
      <c r="H56" s="14"/>
      <c r="I56" s="52">
        <v>1.17</v>
      </c>
      <c r="J56" s="49">
        <v>42</v>
      </c>
    </row>
    <row r="57" spans="1:11" s="1" customFormat="1" ht="15.75" customHeight="1" x14ac:dyDescent="0.2">
      <c r="A57" s="54">
        <v>2</v>
      </c>
      <c r="B57" s="13" t="s">
        <v>39</v>
      </c>
      <c r="C57" s="26">
        <v>2</v>
      </c>
      <c r="D57" s="14">
        <v>2</v>
      </c>
      <c r="E57" s="14">
        <v>2</v>
      </c>
      <c r="F57" s="14">
        <v>2</v>
      </c>
      <c r="G57" s="14">
        <v>2</v>
      </c>
      <c r="H57" s="14">
        <v>2</v>
      </c>
      <c r="I57" s="52">
        <f t="shared" ref="I57" si="16">SUM(C57:F57)+ SUM(G57:H57)/2</f>
        <v>10</v>
      </c>
      <c r="J57" s="49">
        <f>I57*30</f>
        <v>300</v>
      </c>
      <c r="K57" s="5"/>
    </row>
    <row r="58" spans="1:11" s="1" customFormat="1" ht="15.75" customHeight="1" x14ac:dyDescent="0.2">
      <c r="A58" s="54">
        <v>3</v>
      </c>
      <c r="B58" s="19" t="s">
        <v>85</v>
      </c>
      <c r="C58" s="28"/>
      <c r="D58" s="20" t="s">
        <v>55</v>
      </c>
      <c r="E58" s="20" t="s">
        <v>55</v>
      </c>
      <c r="F58" s="20"/>
      <c r="G58" s="196"/>
      <c r="H58" s="197"/>
      <c r="I58" s="49">
        <v>0.28000000000000003</v>
      </c>
      <c r="J58" s="51">
        <v>10</v>
      </c>
      <c r="K58" s="5"/>
    </row>
    <row r="59" spans="1:11" ht="12" customHeight="1" x14ac:dyDescent="0.25">
      <c r="A59" s="198" t="s">
        <v>37</v>
      </c>
      <c r="B59" s="199"/>
      <c r="C59" s="204">
        <f t="shared" ref="C59:H59" si="17">SUM(C54,C57,)</f>
        <v>38</v>
      </c>
      <c r="D59" s="202">
        <f t="shared" si="17"/>
        <v>39</v>
      </c>
      <c r="E59" s="202">
        <f t="shared" si="17"/>
        <v>38</v>
      </c>
      <c r="F59" s="202">
        <f t="shared" si="17"/>
        <v>36</v>
      </c>
      <c r="G59" s="58">
        <f t="shared" si="17"/>
        <v>36</v>
      </c>
      <c r="H59" s="58">
        <f t="shared" si="17"/>
        <v>20</v>
      </c>
      <c r="I59" s="206">
        <f>SUM(I54,I56,I57,I58,)</f>
        <v>180.45</v>
      </c>
      <c r="J59" s="190">
        <f>SUM(J54,J56,J57,J58,)</f>
        <v>5422</v>
      </c>
    </row>
    <row r="60" spans="1:11" ht="12" customHeight="1" x14ac:dyDescent="0.25">
      <c r="A60" s="200"/>
      <c r="B60" s="201"/>
      <c r="C60" s="205"/>
      <c r="D60" s="203"/>
      <c r="E60" s="203"/>
      <c r="F60" s="203"/>
      <c r="G60" s="126">
        <f>(G59+H59)/2</f>
        <v>28</v>
      </c>
      <c r="H60" s="127"/>
      <c r="I60" s="206"/>
      <c r="J60" s="190"/>
    </row>
    <row r="61" spans="1:11" ht="22.5" customHeight="1" x14ac:dyDescent="0.25">
      <c r="A61" s="191" t="s">
        <v>86</v>
      </c>
      <c r="B61" s="192"/>
      <c r="C61" s="192"/>
      <c r="D61" s="192"/>
      <c r="E61" s="192"/>
      <c r="F61" s="192"/>
      <c r="G61" s="192"/>
      <c r="H61" s="192"/>
      <c r="I61" s="192"/>
      <c r="J61" s="193"/>
    </row>
    <row r="62" spans="1:11" s="7" customFormat="1" ht="19.2" customHeight="1" x14ac:dyDescent="0.25">
      <c r="A62" s="21"/>
      <c r="B62" s="137" t="s">
        <v>30</v>
      </c>
      <c r="C62" s="137"/>
      <c r="D62" s="137"/>
      <c r="E62" s="194" t="s">
        <v>57</v>
      </c>
      <c r="F62" s="195"/>
      <c r="G62" s="137" t="s">
        <v>26</v>
      </c>
      <c r="H62" s="137"/>
      <c r="I62" s="137"/>
      <c r="J62" s="22"/>
    </row>
    <row r="63" spans="1:11" s="2" customFormat="1" ht="12.6" customHeight="1" x14ac:dyDescent="0.25">
      <c r="A63" s="21"/>
      <c r="B63" s="210" t="s">
        <v>27</v>
      </c>
      <c r="C63" s="210"/>
      <c r="D63" s="210"/>
      <c r="E63" s="129">
        <v>4</v>
      </c>
      <c r="F63" s="131"/>
      <c r="G63" s="129">
        <v>140</v>
      </c>
      <c r="H63" s="130"/>
      <c r="I63" s="131"/>
      <c r="J63" s="22"/>
      <c r="K63" s="6"/>
    </row>
    <row r="64" spans="1:11" ht="15" customHeight="1" x14ac:dyDescent="0.25">
      <c r="A64" s="21"/>
      <c r="B64" s="210" t="s">
        <v>56</v>
      </c>
      <c r="C64" s="210"/>
      <c r="D64" s="210"/>
      <c r="E64" s="211">
        <v>4</v>
      </c>
      <c r="F64" s="212"/>
      <c r="G64" s="213">
        <v>140</v>
      </c>
      <c r="H64" s="213"/>
      <c r="I64" s="213"/>
      <c r="J64" s="207"/>
    </row>
    <row r="65" spans="1:11" ht="13.95" customHeight="1" x14ac:dyDescent="0.25">
      <c r="A65" s="21"/>
      <c r="B65" s="208" t="s">
        <v>28</v>
      </c>
      <c r="C65" s="208"/>
      <c r="D65" s="208"/>
      <c r="E65" s="194">
        <f>SUM(E63:E64)</f>
        <v>8</v>
      </c>
      <c r="F65" s="195"/>
      <c r="G65" s="137">
        <f>SUM(G63:G64)</f>
        <v>280</v>
      </c>
      <c r="H65" s="137"/>
      <c r="I65" s="137"/>
      <c r="J65" s="207"/>
    </row>
    <row r="66" spans="1:11" ht="13.95" customHeight="1" x14ac:dyDescent="0.25">
      <c r="A66" s="21"/>
      <c r="B66" s="59"/>
      <c r="C66" s="59"/>
      <c r="D66" s="59"/>
      <c r="E66" s="23"/>
      <c r="F66" s="23"/>
      <c r="G66" s="23"/>
      <c r="H66" s="23"/>
      <c r="I66" s="23"/>
      <c r="J66" s="60"/>
    </row>
    <row r="67" spans="1:11" ht="12" customHeight="1" x14ac:dyDescent="0.25">
      <c r="A67" s="108" t="s">
        <v>47</v>
      </c>
      <c r="B67" s="209"/>
      <c r="C67" s="209"/>
      <c r="D67" s="209"/>
      <c r="E67" s="209"/>
      <c r="F67" s="209"/>
      <c r="G67" s="209"/>
      <c r="H67" s="209"/>
      <c r="I67" s="209"/>
      <c r="J67" s="209"/>
    </row>
    <row r="68" spans="1:11" s="4" customFormat="1" ht="14.4" customHeight="1" x14ac:dyDescent="0.25">
      <c r="A68" s="108" t="s">
        <v>60</v>
      </c>
      <c r="B68" s="209"/>
      <c r="C68" s="209"/>
      <c r="D68" s="209"/>
      <c r="E68" s="209"/>
      <c r="F68" s="209"/>
      <c r="G68" s="209"/>
      <c r="H68" s="209"/>
      <c r="I68" s="209"/>
      <c r="J68" s="209"/>
      <c r="K68" s="3"/>
    </row>
    <row r="69" spans="1:11" x14ac:dyDescent="0.25">
      <c r="B69" s="134" t="s">
        <v>73</v>
      </c>
      <c r="C69" s="134"/>
      <c r="D69" s="134"/>
      <c r="E69" s="134"/>
      <c r="F69" s="134"/>
      <c r="G69" s="134"/>
      <c r="H69" s="134"/>
      <c r="I69" s="134"/>
      <c r="J69" s="134"/>
    </row>
  </sheetData>
  <mergeCells count="104">
    <mergeCell ref="A1:J1"/>
    <mergeCell ref="A2:J2"/>
    <mergeCell ref="A3:J3"/>
    <mergeCell ref="A4:J4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39:B40"/>
    <mergeCell ref="C39:C40"/>
    <mergeCell ref="D39:D40"/>
    <mergeCell ref="E39:E40"/>
    <mergeCell ref="F39:F40"/>
    <mergeCell ref="I39:I40"/>
    <mergeCell ref="J39:J40"/>
    <mergeCell ref="G40:H40"/>
    <mergeCell ref="A41:J41"/>
    <mergeCell ref="A46:B47"/>
    <mergeCell ref="C46:C47"/>
    <mergeCell ref="D46:D47"/>
    <mergeCell ref="E46:E47"/>
    <mergeCell ref="F46:F47"/>
    <mergeCell ref="I46:I47"/>
    <mergeCell ref="J46:J47"/>
    <mergeCell ref="G47:H47"/>
    <mergeCell ref="A52:B52"/>
    <mergeCell ref="A54:B55"/>
    <mergeCell ref="C54:C55"/>
    <mergeCell ref="D54:D55"/>
    <mergeCell ref="E54:E55"/>
    <mergeCell ref="F54:F55"/>
    <mergeCell ref="J48:J49"/>
    <mergeCell ref="G49:H49"/>
    <mergeCell ref="A50:B51"/>
    <mergeCell ref="C50:C51"/>
    <mergeCell ref="D50:D51"/>
    <mergeCell ref="E50:E51"/>
    <mergeCell ref="F50:F51"/>
    <mergeCell ref="I50:I51"/>
    <mergeCell ref="J50:J51"/>
    <mergeCell ref="G51:H51"/>
    <mergeCell ref="A48:B49"/>
    <mergeCell ref="C48:C49"/>
    <mergeCell ref="D48:D49"/>
    <mergeCell ref="E48:E49"/>
    <mergeCell ref="F48:F49"/>
    <mergeCell ref="I48:I49"/>
    <mergeCell ref="A53:B53"/>
    <mergeCell ref="G53:H53"/>
    <mergeCell ref="J59:J60"/>
    <mergeCell ref="G60:H60"/>
    <mergeCell ref="A61:J61"/>
    <mergeCell ref="B62:D62"/>
    <mergeCell ref="E62:F62"/>
    <mergeCell ref="G62:I62"/>
    <mergeCell ref="I54:I55"/>
    <mergeCell ref="J54:J55"/>
    <mergeCell ref="G55:H55"/>
    <mergeCell ref="G58:H58"/>
    <mergeCell ref="A59:B60"/>
    <mergeCell ref="C59:C60"/>
    <mergeCell ref="D59:D60"/>
    <mergeCell ref="E59:E60"/>
    <mergeCell ref="F59:F60"/>
    <mergeCell ref="I59:I60"/>
    <mergeCell ref="B69:J69"/>
    <mergeCell ref="J64:J65"/>
    <mergeCell ref="B65:D65"/>
    <mergeCell ref="E65:F65"/>
    <mergeCell ref="G65:I65"/>
    <mergeCell ref="A67:J67"/>
    <mergeCell ref="A68:J68"/>
    <mergeCell ref="B63:D63"/>
    <mergeCell ref="E63:F63"/>
    <mergeCell ref="G63:I63"/>
    <mergeCell ref="B64:D64"/>
    <mergeCell ref="E64:F64"/>
    <mergeCell ref="G64:I64"/>
  </mergeCells>
  <printOptions horizontalCentered="1"/>
  <pageMargins left="0.23622047244094491" right="0.23622047244094491" top="0.74803149606299213" bottom="0.74803149606299213" header="0" footer="0"/>
  <pageSetup paperSize="9" scale="69" orientation="portrait" r:id="rId1"/>
  <ignoredErrors>
    <ignoredError sqref="G48 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IV TLg 4 let 22-23  </vt:lpstr>
      <vt:lpstr>IVTL  5 let 22-23 </vt:lpstr>
      <vt:lpstr>IIITL  5 let 22-23 )</vt:lpstr>
      <vt:lpstr>II TL  5 let 22-23  </vt:lpstr>
      <vt:lpstr>I TLb 5 let 22-23 </vt:lpstr>
      <vt:lpstr>I TLa  5 let 22-23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2022-08-20T23:01:29Z</cp:lastPrinted>
  <dcterms:created xsi:type="dcterms:W3CDTF">2012-01-09T22:56:51Z</dcterms:created>
  <dcterms:modified xsi:type="dcterms:W3CDTF">2022-08-20T23:02:17Z</dcterms:modified>
</cp:coreProperties>
</file>