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89"/>
  <workbookPr filterPrivacy="1" defaultThemeVersion="124226"/>
  <xr:revisionPtr revIDLastSave="0" documentId="13_ncr:1_{A23BE6BA-9827-4BF8-BC2D-37987C264916}" xr6:coauthVersionLast="36" xr6:coauthVersionMax="36" xr10:uidLastSave="{00000000-0000-0000-0000-000000000000}"/>
  <bookViews>
    <workbookView xWindow="360" yWindow="60" windowWidth="11316" windowHeight="5580" activeTab="4" xr2:uid="{00000000-000D-0000-FFFF-FFFF00000000}"/>
  </bookViews>
  <sheets>
    <sheet name="IV TEg (4 let)22-23  " sheetId="14" r:id="rId1"/>
    <sheet name="IV TEp (5 let)22-23  " sheetId="20" r:id="rId2"/>
    <sheet name="III TE (5 let)22-23  " sheetId="19" r:id="rId3"/>
    <sheet name="II TE (5 let)22-23  " sheetId="17" r:id="rId4"/>
    <sheet name="I TE (5 let)22-23   " sheetId="18" r:id="rId5"/>
  </sheets>
  <calcPr calcId="191029"/>
</workbook>
</file>

<file path=xl/calcChain.xml><?xml version="1.0" encoding="utf-8"?>
<calcChain xmlns="http://schemas.openxmlformats.org/spreadsheetml/2006/main">
  <c r="F60" i="18" l="1"/>
  <c r="E60" i="18"/>
  <c r="F60" i="17"/>
  <c r="E60" i="17"/>
  <c r="F60" i="19"/>
  <c r="E60" i="19"/>
  <c r="F60" i="20"/>
  <c r="E60" i="20"/>
  <c r="E59" i="20"/>
  <c r="I38" i="20" l="1"/>
  <c r="F59" i="20" l="1"/>
  <c r="D59" i="20"/>
  <c r="I58" i="20"/>
  <c r="J58" i="20" s="1"/>
  <c r="H32" i="20"/>
  <c r="G32" i="20"/>
  <c r="D32" i="20"/>
  <c r="E32" i="20"/>
  <c r="F32" i="20"/>
  <c r="C32" i="20"/>
  <c r="I31" i="20"/>
  <c r="J31" i="20" s="1"/>
  <c r="I30" i="20"/>
  <c r="J30" i="20" s="1"/>
  <c r="F59" i="19"/>
  <c r="E59" i="19"/>
  <c r="D59" i="19"/>
  <c r="C59" i="19"/>
  <c r="I58" i="19"/>
  <c r="J58" i="19" s="1"/>
  <c r="I38" i="19"/>
  <c r="H32" i="19"/>
  <c r="G32" i="19"/>
  <c r="D32" i="19"/>
  <c r="E32" i="19"/>
  <c r="F32" i="19"/>
  <c r="C32" i="19"/>
  <c r="I31" i="19"/>
  <c r="J31" i="19" s="1"/>
  <c r="I30" i="19"/>
  <c r="J30" i="19" s="1"/>
  <c r="F59" i="17"/>
  <c r="E59" i="17"/>
  <c r="D59" i="17"/>
  <c r="C59" i="17"/>
  <c r="H32" i="17"/>
  <c r="G32" i="17"/>
  <c r="F32" i="17"/>
  <c r="E32" i="17"/>
  <c r="D32" i="17"/>
  <c r="C32" i="17"/>
  <c r="I31" i="17"/>
  <c r="I30" i="17"/>
  <c r="I32" i="17" s="1"/>
  <c r="D59" i="18"/>
  <c r="E59" i="18"/>
  <c r="F59" i="18"/>
  <c r="C59" i="18"/>
  <c r="D32" i="18"/>
  <c r="E32" i="18"/>
  <c r="F32" i="18"/>
  <c r="C32" i="18"/>
  <c r="I30" i="18"/>
  <c r="J30" i="18" s="1"/>
  <c r="I31" i="18"/>
  <c r="I59" i="20" l="1"/>
  <c r="J59" i="20" s="1"/>
  <c r="J32" i="20"/>
  <c r="I32" i="20"/>
  <c r="I32" i="19"/>
  <c r="J32" i="19" s="1"/>
  <c r="I59" i="19"/>
  <c r="I59" i="17"/>
  <c r="J30" i="17"/>
  <c r="I59" i="18"/>
  <c r="I32" i="18"/>
  <c r="J32" i="18" s="1"/>
  <c r="I58" i="17"/>
  <c r="J58" i="17" s="1"/>
  <c r="J59" i="19" l="1"/>
  <c r="J59" i="18"/>
  <c r="J59" i="17"/>
  <c r="I64" i="19"/>
  <c r="J64" i="19" s="1"/>
  <c r="K59" i="14"/>
  <c r="L59" i="14" s="1"/>
  <c r="I71" i="20"/>
  <c r="F71" i="20"/>
  <c r="I63" i="20"/>
  <c r="J63" i="20" s="1"/>
  <c r="H52" i="20"/>
  <c r="H54" i="20" s="1"/>
  <c r="G52" i="20"/>
  <c r="F52" i="20"/>
  <c r="E52" i="20"/>
  <c r="D52" i="20"/>
  <c r="C52" i="20"/>
  <c r="I51" i="20"/>
  <c r="J51" i="20" s="1"/>
  <c r="I50" i="20"/>
  <c r="J50" i="20" s="1"/>
  <c r="I49" i="20"/>
  <c r="J49" i="20" s="1"/>
  <c r="I48" i="20"/>
  <c r="J48" i="20" s="1"/>
  <c r="I47" i="20"/>
  <c r="J47" i="20" s="1"/>
  <c r="G44" i="20"/>
  <c r="F44" i="20"/>
  <c r="E44" i="20"/>
  <c r="D44" i="20"/>
  <c r="C44" i="20"/>
  <c r="I43" i="20"/>
  <c r="J43" i="20" s="1"/>
  <c r="I42" i="20"/>
  <c r="J42" i="20" s="1"/>
  <c r="I41" i="20"/>
  <c r="J41" i="20" s="1"/>
  <c r="I40" i="20"/>
  <c r="J40" i="20" s="1"/>
  <c r="I39" i="20"/>
  <c r="J39" i="20" s="1"/>
  <c r="J38" i="20"/>
  <c r="I37" i="20"/>
  <c r="J37" i="20" s="1"/>
  <c r="I36" i="20"/>
  <c r="J36" i="20" s="1"/>
  <c r="I35" i="20"/>
  <c r="J35" i="20" s="1"/>
  <c r="H27" i="20"/>
  <c r="G27" i="20"/>
  <c r="F27" i="20"/>
  <c r="E27" i="20"/>
  <c r="D27" i="20"/>
  <c r="C27" i="20"/>
  <c r="I26" i="20"/>
  <c r="J26" i="20" s="1"/>
  <c r="I25" i="20"/>
  <c r="J25" i="20" s="1"/>
  <c r="I24" i="20"/>
  <c r="J24" i="20" s="1"/>
  <c r="I23" i="20"/>
  <c r="J23" i="20" s="1"/>
  <c r="I22" i="20"/>
  <c r="J22" i="20" s="1"/>
  <c r="I21" i="20"/>
  <c r="J21" i="20" s="1"/>
  <c r="I20" i="20"/>
  <c r="J20" i="20" s="1"/>
  <c r="I19" i="20"/>
  <c r="J19" i="20" s="1"/>
  <c r="I18" i="20"/>
  <c r="J18" i="20" s="1"/>
  <c r="I17" i="20"/>
  <c r="J17" i="20" s="1"/>
  <c r="I16" i="20"/>
  <c r="J16" i="20" s="1"/>
  <c r="I15" i="20"/>
  <c r="J15" i="20" s="1"/>
  <c r="I14" i="20"/>
  <c r="J14" i="20" s="1"/>
  <c r="I13" i="20"/>
  <c r="J13" i="20" s="1"/>
  <c r="I12" i="20"/>
  <c r="I11" i="20"/>
  <c r="J11" i="20" s="1"/>
  <c r="I73" i="19"/>
  <c r="F73" i="19"/>
  <c r="I63" i="19"/>
  <c r="J63" i="19" s="1"/>
  <c r="H52" i="19"/>
  <c r="H54" i="19" s="1"/>
  <c r="G52" i="19"/>
  <c r="F52" i="19"/>
  <c r="E52" i="19"/>
  <c r="D52" i="19"/>
  <c r="C52" i="19"/>
  <c r="I51" i="19"/>
  <c r="J51" i="19" s="1"/>
  <c r="I50" i="19"/>
  <c r="J50" i="19" s="1"/>
  <c r="I49" i="19"/>
  <c r="J49" i="19" s="1"/>
  <c r="I48" i="19"/>
  <c r="J48" i="19" s="1"/>
  <c r="I47" i="19"/>
  <c r="J47" i="19" s="1"/>
  <c r="G44" i="19"/>
  <c r="G45" i="19" s="1"/>
  <c r="F44" i="19"/>
  <c r="E44" i="19"/>
  <c r="D44" i="19"/>
  <c r="C44" i="19"/>
  <c r="I43" i="19"/>
  <c r="J43" i="19" s="1"/>
  <c r="I42" i="19"/>
  <c r="J42" i="19" s="1"/>
  <c r="I41" i="19"/>
  <c r="J41" i="19" s="1"/>
  <c r="I40" i="19"/>
  <c r="J40" i="19" s="1"/>
  <c r="I39" i="19"/>
  <c r="J39" i="19" s="1"/>
  <c r="J38" i="19"/>
  <c r="I37" i="19"/>
  <c r="J37" i="19" s="1"/>
  <c r="I36" i="19"/>
  <c r="J36" i="19" s="1"/>
  <c r="I35" i="19"/>
  <c r="J35" i="19" s="1"/>
  <c r="H27" i="19"/>
  <c r="G27" i="19"/>
  <c r="F27" i="19"/>
  <c r="E27" i="19"/>
  <c r="D27" i="19"/>
  <c r="C27" i="19"/>
  <c r="I26" i="19"/>
  <c r="J26" i="19" s="1"/>
  <c r="I25" i="19"/>
  <c r="J25" i="19" s="1"/>
  <c r="I24" i="19"/>
  <c r="J24" i="19" s="1"/>
  <c r="I23" i="19"/>
  <c r="J23" i="19" s="1"/>
  <c r="I22" i="19"/>
  <c r="J22" i="19" s="1"/>
  <c r="I21" i="19"/>
  <c r="J21" i="19" s="1"/>
  <c r="I20" i="19"/>
  <c r="J20" i="19" s="1"/>
  <c r="I19" i="19"/>
  <c r="J19" i="19" s="1"/>
  <c r="I18" i="19"/>
  <c r="J18" i="19" s="1"/>
  <c r="I17" i="19"/>
  <c r="J17" i="19" s="1"/>
  <c r="I16" i="19"/>
  <c r="J16" i="19" s="1"/>
  <c r="I15" i="19"/>
  <c r="J15" i="19" s="1"/>
  <c r="I14" i="19"/>
  <c r="J14" i="19" s="1"/>
  <c r="I13" i="19"/>
  <c r="J13" i="19" s="1"/>
  <c r="I12" i="19"/>
  <c r="J12" i="19" s="1"/>
  <c r="I11" i="19"/>
  <c r="I71" i="18"/>
  <c r="F71" i="18"/>
  <c r="I63" i="18"/>
  <c r="J63" i="18" s="1"/>
  <c r="I58" i="18"/>
  <c r="J58" i="18" s="1"/>
  <c r="H52" i="18"/>
  <c r="H54" i="18" s="1"/>
  <c r="G52" i="18"/>
  <c r="F52" i="18"/>
  <c r="E52" i="18"/>
  <c r="D52" i="18"/>
  <c r="C52" i="18"/>
  <c r="I51" i="18"/>
  <c r="J51" i="18" s="1"/>
  <c r="I50" i="18"/>
  <c r="J50" i="18" s="1"/>
  <c r="I49" i="18"/>
  <c r="J49" i="18" s="1"/>
  <c r="I48" i="18"/>
  <c r="J48" i="18" s="1"/>
  <c r="I47" i="18"/>
  <c r="J47" i="18" s="1"/>
  <c r="G44" i="18"/>
  <c r="F44" i="18"/>
  <c r="E44" i="18"/>
  <c r="D44" i="18"/>
  <c r="C44" i="18"/>
  <c r="I43" i="18"/>
  <c r="J43" i="18" s="1"/>
  <c r="I42" i="18"/>
  <c r="J42" i="18" s="1"/>
  <c r="I41" i="18"/>
  <c r="J41" i="18" s="1"/>
  <c r="I40" i="18"/>
  <c r="J40" i="18" s="1"/>
  <c r="I39" i="18"/>
  <c r="J39" i="18" s="1"/>
  <c r="I38" i="18"/>
  <c r="J38" i="18" s="1"/>
  <c r="I37" i="18"/>
  <c r="J37" i="18" s="1"/>
  <c r="I36" i="18"/>
  <c r="J36" i="18" s="1"/>
  <c r="I35" i="18"/>
  <c r="J35" i="18" s="1"/>
  <c r="H32" i="18"/>
  <c r="G32" i="18"/>
  <c r="H27" i="18"/>
  <c r="G27" i="18"/>
  <c r="F27" i="18"/>
  <c r="E27" i="18"/>
  <c r="D27" i="18"/>
  <c r="C27" i="18"/>
  <c r="I26" i="18"/>
  <c r="J26" i="18" s="1"/>
  <c r="I25" i="18"/>
  <c r="J25" i="18" s="1"/>
  <c r="I24" i="18"/>
  <c r="J24" i="18" s="1"/>
  <c r="I23" i="18"/>
  <c r="J23" i="18" s="1"/>
  <c r="I22" i="18"/>
  <c r="J22" i="18" s="1"/>
  <c r="I21" i="18"/>
  <c r="J21" i="18" s="1"/>
  <c r="I20" i="18"/>
  <c r="J20" i="18" s="1"/>
  <c r="I19" i="18"/>
  <c r="J19" i="18" s="1"/>
  <c r="I18" i="18"/>
  <c r="J18" i="18" s="1"/>
  <c r="I17" i="18"/>
  <c r="J17" i="18" s="1"/>
  <c r="I16" i="18"/>
  <c r="J16" i="18" s="1"/>
  <c r="I15" i="18"/>
  <c r="J15" i="18" s="1"/>
  <c r="I14" i="18"/>
  <c r="J14" i="18" s="1"/>
  <c r="I13" i="18"/>
  <c r="J13" i="18" s="1"/>
  <c r="I12" i="18"/>
  <c r="J12" i="18" s="1"/>
  <c r="I11" i="18"/>
  <c r="J11" i="18" s="1"/>
  <c r="D54" i="20" l="1"/>
  <c r="D56" i="20" s="1"/>
  <c r="F54" i="18"/>
  <c r="E54" i="20"/>
  <c r="E56" i="20" s="1"/>
  <c r="E54" i="19"/>
  <c r="E56" i="19" s="1"/>
  <c r="E67" i="19" s="1"/>
  <c r="J31" i="18"/>
  <c r="G33" i="19"/>
  <c r="G54" i="20"/>
  <c r="G33" i="20"/>
  <c r="G53" i="20"/>
  <c r="G53" i="18"/>
  <c r="H56" i="20"/>
  <c r="F56" i="18"/>
  <c r="D54" i="19"/>
  <c r="D56" i="19" s="1"/>
  <c r="D60" i="19" s="1"/>
  <c r="D67" i="19" s="1"/>
  <c r="I44" i="18"/>
  <c r="J44" i="18" s="1"/>
  <c r="I27" i="20"/>
  <c r="D54" i="18"/>
  <c r="D56" i="18" s="1"/>
  <c r="E54" i="18"/>
  <c r="E56" i="18" s="1"/>
  <c r="I52" i="18"/>
  <c r="J52" i="18" s="1"/>
  <c r="I44" i="20"/>
  <c r="I52" i="20"/>
  <c r="J52" i="20" s="1"/>
  <c r="G54" i="18"/>
  <c r="G55" i="18" s="1"/>
  <c r="F54" i="20"/>
  <c r="F56" i="20" s="1"/>
  <c r="G33" i="18"/>
  <c r="G28" i="20"/>
  <c r="I44" i="19"/>
  <c r="J44" i="19" s="1"/>
  <c r="G54" i="19"/>
  <c r="G56" i="19" s="1"/>
  <c r="G60" i="19" s="1"/>
  <c r="G67" i="19" s="1"/>
  <c r="G28" i="19"/>
  <c r="I27" i="19"/>
  <c r="F54" i="19"/>
  <c r="F56" i="19" s="1"/>
  <c r="F67" i="19" s="1"/>
  <c r="G53" i="19"/>
  <c r="G56" i="20"/>
  <c r="G60" i="20" s="1"/>
  <c r="G55" i="20"/>
  <c r="C54" i="20"/>
  <c r="C56" i="20" s="1"/>
  <c r="J12" i="20"/>
  <c r="J27" i="20" s="1"/>
  <c r="G45" i="20"/>
  <c r="H56" i="19"/>
  <c r="H60" i="19" s="1"/>
  <c r="H67" i="19" s="1"/>
  <c r="I52" i="19"/>
  <c r="J52" i="19" s="1"/>
  <c r="J11" i="19"/>
  <c r="J27" i="19" s="1"/>
  <c r="C54" i="19"/>
  <c r="C56" i="19" s="1"/>
  <c r="C60" i="19" s="1"/>
  <c r="C67" i="19" s="1"/>
  <c r="G28" i="18"/>
  <c r="J27" i="18"/>
  <c r="C54" i="18"/>
  <c r="C56" i="18" s="1"/>
  <c r="C60" i="18" s="1"/>
  <c r="C65" i="18" s="1"/>
  <c r="I27" i="18"/>
  <c r="H56" i="18"/>
  <c r="H60" i="18" s="1"/>
  <c r="G45" i="18"/>
  <c r="I54" i="20" l="1"/>
  <c r="J54" i="20" s="1"/>
  <c r="E65" i="20"/>
  <c r="D60" i="20"/>
  <c r="D65" i="20" s="1"/>
  <c r="H60" i="20"/>
  <c r="H65" i="20" s="1"/>
  <c r="F65" i="20"/>
  <c r="C60" i="20"/>
  <c r="C65" i="20" s="1"/>
  <c r="J44" i="20"/>
  <c r="E65" i="18"/>
  <c r="D60" i="18"/>
  <c r="D65" i="18" s="1"/>
  <c r="F65" i="18"/>
  <c r="G56" i="18"/>
  <c r="I54" i="18"/>
  <c r="J54" i="18" s="1"/>
  <c r="G55" i="19"/>
  <c r="G57" i="19"/>
  <c r="G57" i="20"/>
  <c r="I56" i="20"/>
  <c r="I60" i="20" s="1"/>
  <c r="I54" i="19"/>
  <c r="J54" i="19" s="1"/>
  <c r="G61" i="19"/>
  <c r="G68" i="19"/>
  <c r="G60" i="18" l="1"/>
  <c r="G65" i="18" s="1"/>
  <c r="G57" i="18"/>
  <c r="I56" i="18"/>
  <c r="I60" i="18" s="1"/>
  <c r="G61" i="18"/>
  <c r="H65" i="18"/>
  <c r="I56" i="19"/>
  <c r="J56" i="20"/>
  <c r="G61" i="20"/>
  <c r="G65" i="20"/>
  <c r="G66" i="20" s="1"/>
  <c r="I71" i="17"/>
  <c r="F71" i="17"/>
  <c r="I63" i="17"/>
  <c r="J63" i="17" s="1"/>
  <c r="H52" i="17"/>
  <c r="H54" i="17" s="1"/>
  <c r="G52" i="17"/>
  <c r="F52" i="17"/>
  <c r="E52" i="17"/>
  <c r="D52" i="17"/>
  <c r="C52" i="17"/>
  <c r="I51" i="17"/>
  <c r="J51" i="17" s="1"/>
  <c r="I50" i="17"/>
  <c r="J50" i="17" s="1"/>
  <c r="I49" i="17"/>
  <c r="J49" i="17" s="1"/>
  <c r="I48" i="17"/>
  <c r="J48" i="17" s="1"/>
  <c r="I47" i="17"/>
  <c r="J47" i="17" s="1"/>
  <c r="G44" i="17"/>
  <c r="F44" i="17"/>
  <c r="E44" i="17"/>
  <c r="D44" i="17"/>
  <c r="C44" i="17"/>
  <c r="I43" i="17"/>
  <c r="J43" i="17" s="1"/>
  <c r="I42" i="17"/>
  <c r="J42" i="17" s="1"/>
  <c r="I41" i="17"/>
  <c r="J41" i="17" s="1"/>
  <c r="I40" i="17"/>
  <c r="J40" i="17" s="1"/>
  <c r="I39" i="17"/>
  <c r="J39" i="17" s="1"/>
  <c r="I38" i="17"/>
  <c r="J38" i="17" s="1"/>
  <c r="I37" i="17"/>
  <c r="J37" i="17" s="1"/>
  <c r="I36" i="17"/>
  <c r="J36" i="17" s="1"/>
  <c r="I35" i="17"/>
  <c r="J35" i="17" s="1"/>
  <c r="H27" i="17"/>
  <c r="G27" i="17"/>
  <c r="F27" i="17"/>
  <c r="E27" i="17"/>
  <c r="D27" i="17"/>
  <c r="C27" i="17"/>
  <c r="I26" i="17"/>
  <c r="J26" i="17" s="1"/>
  <c r="I25" i="17"/>
  <c r="J25" i="17" s="1"/>
  <c r="I24" i="17"/>
  <c r="J24" i="17" s="1"/>
  <c r="I23" i="17"/>
  <c r="J23" i="17" s="1"/>
  <c r="I22" i="17"/>
  <c r="J22" i="17" s="1"/>
  <c r="I21" i="17"/>
  <c r="J21" i="17" s="1"/>
  <c r="I20" i="17"/>
  <c r="J20" i="17" s="1"/>
  <c r="I19" i="17"/>
  <c r="J19" i="17" s="1"/>
  <c r="I18" i="17"/>
  <c r="J18" i="17" s="1"/>
  <c r="I17" i="17"/>
  <c r="J17" i="17" s="1"/>
  <c r="I16" i="17"/>
  <c r="J16" i="17" s="1"/>
  <c r="I15" i="17"/>
  <c r="J15" i="17" s="1"/>
  <c r="I14" i="17"/>
  <c r="J14" i="17" s="1"/>
  <c r="I13" i="17"/>
  <c r="J13" i="17" s="1"/>
  <c r="I12" i="17"/>
  <c r="J12" i="17" s="1"/>
  <c r="I11" i="17"/>
  <c r="J11" i="17" s="1"/>
  <c r="J56" i="19" l="1"/>
  <c r="I60" i="19"/>
  <c r="D54" i="17"/>
  <c r="D56" i="17" s="1"/>
  <c r="D60" i="17" s="1"/>
  <c r="G66" i="18"/>
  <c r="J56" i="18"/>
  <c r="J60" i="18"/>
  <c r="J65" i="18" s="1"/>
  <c r="E54" i="17"/>
  <c r="E56" i="17" s="1"/>
  <c r="I67" i="19"/>
  <c r="J60" i="20"/>
  <c r="J65" i="20" s="1"/>
  <c r="I65" i="20"/>
  <c r="G54" i="17"/>
  <c r="G55" i="17" s="1"/>
  <c r="C54" i="17"/>
  <c r="C56" i="17" s="1"/>
  <c r="C60" i="17" s="1"/>
  <c r="F54" i="17"/>
  <c r="F56" i="17" s="1"/>
  <c r="J31" i="17"/>
  <c r="J32" i="17" s="1"/>
  <c r="J27" i="17"/>
  <c r="I52" i="17"/>
  <c r="J52" i="17" s="1"/>
  <c r="G33" i="17"/>
  <c r="H56" i="17"/>
  <c r="H60" i="17" s="1"/>
  <c r="G53" i="17"/>
  <c r="I27" i="17"/>
  <c r="G28" i="17"/>
  <c r="I44" i="17"/>
  <c r="G45" i="17"/>
  <c r="K51" i="14"/>
  <c r="L51" i="14" s="1"/>
  <c r="K41" i="14"/>
  <c r="L41" i="14" s="1"/>
  <c r="K42" i="14"/>
  <c r="L42" i="14" s="1"/>
  <c r="K39" i="14"/>
  <c r="L39" i="14" s="1"/>
  <c r="K40" i="14"/>
  <c r="L40" i="14" s="1"/>
  <c r="K38" i="14"/>
  <c r="L38" i="14" s="1"/>
  <c r="K37" i="14"/>
  <c r="L37" i="14" s="1"/>
  <c r="I69" i="14"/>
  <c r="F69" i="14"/>
  <c r="K63" i="14"/>
  <c r="L63" i="14" s="1"/>
  <c r="I53" i="14"/>
  <c r="H53" i="14"/>
  <c r="G53" i="14"/>
  <c r="F53" i="14"/>
  <c r="E53" i="14"/>
  <c r="D53" i="14"/>
  <c r="C53" i="14"/>
  <c r="K52" i="14"/>
  <c r="L52" i="14" s="1"/>
  <c r="K50" i="14"/>
  <c r="L50" i="14" s="1"/>
  <c r="K49" i="14"/>
  <c r="L49" i="14" s="1"/>
  <c r="K48" i="14"/>
  <c r="L48" i="14" s="1"/>
  <c r="I45" i="14"/>
  <c r="H45" i="14"/>
  <c r="H55" i="14" s="1"/>
  <c r="G45" i="14"/>
  <c r="F45" i="14"/>
  <c r="F55" i="14" s="1"/>
  <c r="E45" i="14"/>
  <c r="D45" i="14"/>
  <c r="C45" i="14"/>
  <c r="K44" i="14"/>
  <c r="L44" i="14" s="1"/>
  <c r="K43" i="14"/>
  <c r="L43" i="14" s="1"/>
  <c r="K36" i="14"/>
  <c r="L36" i="14" s="1"/>
  <c r="J33" i="14"/>
  <c r="I33" i="14"/>
  <c r="H33" i="14"/>
  <c r="G33" i="14"/>
  <c r="F33" i="14"/>
  <c r="E33" i="14"/>
  <c r="E34" i="14" s="1"/>
  <c r="K32" i="14"/>
  <c r="L32" i="14" s="1"/>
  <c r="K31" i="14"/>
  <c r="L31" i="14" s="1"/>
  <c r="K30" i="14"/>
  <c r="L30" i="14" s="1"/>
  <c r="J27" i="14"/>
  <c r="I27" i="14"/>
  <c r="H27" i="14"/>
  <c r="G27" i="14"/>
  <c r="F27" i="14"/>
  <c r="E27" i="14"/>
  <c r="D27" i="14"/>
  <c r="C27" i="14"/>
  <c r="K26" i="14"/>
  <c r="L26" i="14" s="1"/>
  <c r="K25" i="14"/>
  <c r="L25" i="14" s="1"/>
  <c r="K24" i="14"/>
  <c r="L24" i="14" s="1"/>
  <c r="K23" i="14"/>
  <c r="L23" i="14" s="1"/>
  <c r="K22" i="14"/>
  <c r="L22" i="14" s="1"/>
  <c r="K21" i="14"/>
  <c r="L21" i="14" s="1"/>
  <c r="K20" i="14"/>
  <c r="L20" i="14" s="1"/>
  <c r="K19" i="14"/>
  <c r="L19" i="14" s="1"/>
  <c r="K18" i="14"/>
  <c r="L18" i="14" s="1"/>
  <c r="K17" i="14"/>
  <c r="L17" i="14" s="1"/>
  <c r="K16" i="14"/>
  <c r="L16" i="14" s="1"/>
  <c r="K15" i="14"/>
  <c r="L15" i="14" s="1"/>
  <c r="K14" i="14"/>
  <c r="L14" i="14" s="1"/>
  <c r="K13" i="14"/>
  <c r="L13" i="14" s="1"/>
  <c r="K12" i="14"/>
  <c r="L12" i="14" s="1"/>
  <c r="K11" i="14"/>
  <c r="L11" i="14" s="1"/>
  <c r="G55" i="14" l="1"/>
  <c r="I65" i="18"/>
  <c r="C55" i="14"/>
  <c r="D55" i="14"/>
  <c r="E55" i="14"/>
  <c r="G56" i="17"/>
  <c r="G60" i="17" s="1"/>
  <c r="G61" i="17" s="1"/>
  <c r="F57" i="14"/>
  <c r="J60" i="19"/>
  <c r="J67" i="19" s="1"/>
  <c r="I55" i="14"/>
  <c r="F65" i="17"/>
  <c r="E65" i="17"/>
  <c r="C65" i="17"/>
  <c r="H65" i="17"/>
  <c r="D65" i="17"/>
  <c r="I34" i="14"/>
  <c r="J57" i="14"/>
  <c r="G34" i="14"/>
  <c r="I54" i="17"/>
  <c r="J54" i="17" s="1"/>
  <c r="J44" i="17"/>
  <c r="H57" i="14"/>
  <c r="E28" i="14"/>
  <c r="I28" i="14"/>
  <c r="I46" i="14"/>
  <c r="L53" i="14"/>
  <c r="C54" i="14"/>
  <c r="E54" i="14"/>
  <c r="G54" i="14"/>
  <c r="I54" i="14"/>
  <c r="L45" i="14"/>
  <c r="G56" i="14"/>
  <c r="G57" i="14"/>
  <c r="G60" i="14" s="1"/>
  <c r="D57" i="14"/>
  <c r="E46" i="14"/>
  <c r="C46" i="14"/>
  <c r="C57" i="14"/>
  <c r="L27" i="14"/>
  <c r="L33" i="14"/>
  <c r="K27" i="14"/>
  <c r="C28" i="14"/>
  <c r="G28" i="14"/>
  <c r="K33" i="14"/>
  <c r="K45" i="14"/>
  <c r="G46" i="14"/>
  <c r="K53" i="14"/>
  <c r="C56" i="14"/>
  <c r="E56" i="14"/>
  <c r="E57" i="14"/>
  <c r="I57" i="14"/>
  <c r="I56" i="14" l="1"/>
  <c r="G57" i="17"/>
  <c r="G65" i="17"/>
  <c r="G66" i="17" s="1"/>
  <c r="J64" i="14"/>
  <c r="J60" i="14"/>
  <c r="F64" i="14"/>
  <c r="E65" i="14" s="1"/>
  <c r="F60" i="14"/>
  <c r="E64" i="14"/>
  <c r="E60" i="14"/>
  <c r="E61" i="14" s="1"/>
  <c r="C64" i="14"/>
  <c r="C60" i="14"/>
  <c r="D64" i="14"/>
  <c r="D60" i="14"/>
  <c r="H64" i="14"/>
  <c r="H60" i="14"/>
  <c r="G61" i="14" s="1"/>
  <c r="I64" i="14"/>
  <c r="I60" i="14"/>
  <c r="I56" i="17"/>
  <c r="I60" i="17" s="1"/>
  <c r="J60" i="17" s="1"/>
  <c r="G58" i="14"/>
  <c r="G64" i="14"/>
  <c r="L55" i="14"/>
  <c r="C58" i="14"/>
  <c r="I58" i="14"/>
  <c r="E58" i="14"/>
  <c r="K55" i="14"/>
  <c r="K57" i="14"/>
  <c r="K60" i="14" s="1"/>
  <c r="K64" i="14" s="1"/>
  <c r="L57" i="14"/>
  <c r="L60" i="14" s="1"/>
  <c r="L64" i="14" s="1"/>
  <c r="C65" i="14" l="1"/>
  <c r="G65" i="14"/>
  <c r="C61" i="14"/>
  <c r="I61" i="14"/>
  <c r="I65" i="14"/>
  <c r="J56" i="17"/>
  <c r="J65" i="17" l="1"/>
  <c r="I65" i="17"/>
</calcChain>
</file>

<file path=xl/sharedStrings.xml><?xml version="1.0" encoding="utf-8"?>
<sst xmlns="http://schemas.openxmlformats.org/spreadsheetml/2006/main" count="420" uniqueCount="104">
  <si>
    <r>
      <t>Typ</t>
    </r>
    <r>
      <rPr>
        <b/>
        <sz val="11"/>
        <rFont val="Arial"/>
        <family val="2"/>
        <charset val="238"/>
      </rPr>
      <t xml:space="preserve"> </t>
    </r>
    <r>
      <rPr>
        <sz val="11"/>
        <rFont val="Arial"/>
        <family val="2"/>
        <charset val="238"/>
      </rPr>
      <t>szkoły:</t>
    </r>
    <r>
      <rPr>
        <b/>
        <sz val="11"/>
        <rFont val="Arial"/>
        <family val="2"/>
        <charset val="238"/>
      </rPr>
      <t xml:space="preserve"> Technikum  -  </t>
    </r>
    <r>
      <rPr>
        <sz val="11"/>
        <rFont val="Arial"/>
        <family val="2"/>
        <charset val="238"/>
      </rPr>
      <t>4-letni cykl nauczania</t>
    </r>
    <r>
      <rPr>
        <b/>
        <sz val="11"/>
        <rFont val="Arial"/>
        <family val="2"/>
        <charset val="238"/>
      </rPr>
      <t xml:space="preserve"> (do celów obliczeniowych przyjęto 30 tyg)</t>
    </r>
  </si>
  <si>
    <t>Podbudowa programowa: gimnazjum</t>
  </si>
  <si>
    <t>Lp.</t>
  </si>
  <si>
    <t>Obowiązkowe zajęcia edukacyjne</t>
  </si>
  <si>
    <t>Klasa</t>
  </si>
  <si>
    <t>W czteroletnim cyklu kształcenia</t>
  </si>
  <si>
    <t>I</t>
  </si>
  <si>
    <t>II</t>
  </si>
  <si>
    <t>III</t>
  </si>
  <si>
    <t>IV</t>
  </si>
  <si>
    <t xml:space="preserve">Liczba godzin </t>
  </si>
  <si>
    <t>Przedmioty ogólnokształcące</t>
  </si>
  <si>
    <t>Język polski</t>
  </si>
  <si>
    <t>Wiedza o kulturze</t>
  </si>
  <si>
    <t>Historia</t>
  </si>
  <si>
    <t>Wiedza o społeczeństwie</t>
  </si>
  <si>
    <t>Podstawy przedsiębiorczości</t>
  </si>
  <si>
    <t>Geografia</t>
  </si>
  <si>
    <t>Biologia</t>
  </si>
  <si>
    <t>Chemia</t>
  </si>
  <si>
    <t>Fizyka</t>
  </si>
  <si>
    <t>Informatyka</t>
  </si>
  <si>
    <t>Wychowanie fizyczne</t>
  </si>
  <si>
    <t>Edukacja dla bezpieczeństwa</t>
  </si>
  <si>
    <t>Zajęcia z wychowawcą</t>
  </si>
  <si>
    <t xml:space="preserve">Łączna liczba godzin  </t>
  </si>
  <si>
    <t xml:space="preserve">Przedmioty realizowane w zakresie rozszerzonym oraz uzupełniające </t>
  </si>
  <si>
    <t>Łączna liczba godzin</t>
  </si>
  <si>
    <t>Kadry i płace</t>
  </si>
  <si>
    <t>Łączna liczba godzin kształcenia zawodowego</t>
  </si>
  <si>
    <t>Łączna tygodniowa liczba godzin w szkole</t>
  </si>
  <si>
    <t>tyg.</t>
  </si>
  <si>
    <t>godz.</t>
  </si>
  <si>
    <t>kl. III - zgodnie z podstawą programową</t>
  </si>
  <si>
    <t xml:space="preserve">Razem </t>
  </si>
  <si>
    <t xml:space="preserve">Religia/etyka </t>
  </si>
  <si>
    <t xml:space="preserve">Wychowanie do życia w rodzinie </t>
  </si>
  <si>
    <t>Język angielski</t>
  </si>
  <si>
    <t>Liczba godzin tygodniowo</t>
  </si>
  <si>
    <t>kl. II - zgodnie z podstawą programową</t>
  </si>
  <si>
    <t xml:space="preserve"> Język niemiecki</t>
  </si>
  <si>
    <t>Język niemiecki</t>
  </si>
  <si>
    <r>
      <t xml:space="preserve">Kwalifikacja: EKA.04. </t>
    </r>
    <r>
      <rPr>
        <sz val="11"/>
        <rFont val="Arial"/>
        <family val="2"/>
        <charset val="238"/>
      </rPr>
      <t xml:space="preserve">Prowadzenie dokumentacji w jednostce organizacyjnej </t>
    </r>
  </si>
  <si>
    <r>
      <t>Zawód:</t>
    </r>
    <r>
      <rPr>
        <b/>
        <sz val="11"/>
        <rFont val="Arial"/>
        <family val="2"/>
        <charset val="238"/>
      </rPr>
      <t xml:space="preserve"> technik ekonomista;  </t>
    </r>
    <r>
      <rPr>
        <sz val="11"/>
        <rFont val="Arial"/>
        <family val="2"/>
        <charset val="238"/>
      </rPr>
      <t>symbol</t>
    </r>
    <r>
      <rPr>
        <b/>
        <sz val="11"/>
        <rFont val="Arial"/>
        <family val="2"/>
        <charset val="238"/>
      </rPr>
      <t xml:space="preserve">  331403                                                                              cykl naucznia 2019/2020 -2022/2023</t>
    </r>
  </si>
  <si>
    <t>Język angielski zawodowy</t>
  </si>
  <si>
    <r>
      <t xml:space="preserve">Kwalifikacja: EKA.05. </t>
    </r>
    <r>
      <rPr>
        <sz val="11"/>
        <rFont val="Arial"/>
        <family val="2"/>
        <charset val="238"/>
      </rPr>
      <t xml:space="preserve">Prowadzenie spraw kadrowo płacowych i gospodarki finasowej jednostek organizacyjnych                                            </t>
    </r>
  </si>
  <si>
    <t>Egzamin potwierdzający drugą kwalifikację EKA.05.) odbywa się pod koniec I semestru klasy IV.</t>
  </si>
  <si>
    <t>Egzamin potwierdzający pierwszą kwalifikację (EKA.04.) odbywa się pod koniec  klasy II.</t>
  </si>
  <si>
    <r>
      <t xml:space="preserve">Kwalifikacja: EKA.05. </t>
    </r>
    <r>
      <rPr>
        <sz val="11"/>
        <rFont val="Arial"/>
        <family val="2"/>
        <charset val="238"/>
      </rPr>
      <t xml:space="preserve">Prowadzenie spraw kadrowo płacowych i gospodarki finansowej jednostek organizacyjnych                                            </t>
    </r>
  </si>
  <si>
    <t xml:space="preserve">Przedmioty realizowane w zakresie rozszerzonym  </t>
  </si>
  <si>
    <t>Plastyka</t>
  </si>
  <si>
    <t>5r</t>
  </si>
  <si>
    <t>V</t>
  </si>
  <si>
    <r>
      <t>Zawód:</t>
    </r>
    <r>
      <rPr>
        <b/>
        <sz val="11"/>
        <rFont val="Arial"/>
        <family val="2"/>
        <charset val="238"/>
      </rPr>
      <t xml:space="preserve"> technik ekonomista;  </t>
    </r>
    <r>
      <rPr>
        <sz val="11"/>
        <rFont val="Arial"/>
        <family val="2"/>
        <charset val="238"/>
      </rPr>
      <t>symbol</t>
    </r>
    <r>
      <rPr>
        <b/>
        <sz val="11"/>
        <rFont val="Arial"/>
        <family val="2"/>
        <charset val="238"/>
      </rPr>
      <t xml:space="preserve">  331403                                                                              cykl naucznia 2019/2020 -2023/2024</t>
    </r>
  </si>
  <si>
    <t>Podbudowa programowa: szkoła podstawowa</t>
  </si>
  <si>
    <t>W pięcioletnim cyklu kształcenia</t>
  </si>
  <si>
    <t>Egzamin potwierdzający pierwszą kwalifikację (EKA.04.) odbywa się pod koniec  klasy III.</t>
  </si>
  <si>
    <t>**Doradztwo zawodowe - minimalny wymiar godzin w pięcioletnim okresie nauczania -10 godzin: w klasie II- 5 godzin rocznie, w klasie III - 5 godzin rocznie</t>
  </si>
  <si>
    <t>kl. IV - zgodnie z podstawą programową</t>
  </si>
  <si>
    <t>Egzamin potwierdzający drugą kwalifikację EKA.05.) odbywa się pod koniec I semestru klasy V.</t>
  </si>
  <si>
    <t xml:space="preserve">Przedmioty w kształceniu zawodowym </t>
  </si>
  <si>
    <r>
      <t>Typ</t>
    </r>
    <r>
      <rPr>
        <b/>
        <sz val="11"/>
        <rFont val="Arial"/>
        <family val="2"/>
        <charset val="238"/>
      </rPr>
      <t xml:space="preserve"> </t>
    </r>
    <r>
      <rPr>
        <sz val="11"/>
        <rFont val="Arial"/>
        <family val="2"/>
        <charset val="238"/>
      </rPr>
      <t>szkoły:</t>
    </r>
    <r>
      <rPr>
        <b/>
        <sz val="11"/>
        <rFont val="Arial"/>
        <family val="2"/>
        <charset val="238"/>
      </rPr>
      <t xml:space="preserve"> Technikum  -  </t>
    </r>
    <r>
      <rPr>
        <sz val="11"/>
        <rFont val="Arial"/>
        <family val="2"/>
        <charset val="238"/>
      </rPr>
      <t>5-letni cykl nauczania</t>
    </r>
    <r>
      <rPr>
        <b/>
        <sz val="11"/>
        <rFont val="Arial"/>
        <family val="2"/>
        <charset val="238"/>
      </rPr>
      <t xml:space="preserve"> (do celów obliczeniowych przyjęto 30 tyg)</t>
    </r>
  </si>
  <si>
    <t>Matematyka</t>
  </si>
  <si>
    <t>Podstawy ekonomii</t>
  </si>
  <si>
    <t>Elementy statystyki opisowej</t>
  </si>
  <si>
    <t>Elementy prawa</t>
  </si>
  <si>
    <t>Praca biurowa z zasadami bezpieczeństwa i higieny pracy</t>
  </si>
  <si>
    <t>Gospodarka zasobami rzeczowymi</t>
  </si>
  <si>
    <t>Sprzedaż krajowa i zagraniczna</t>
  </si>
  <si>
    <t>Rozliczenia finansowe jednostki organizacyjnej</t>
  </si>
  <si>
    <t>Techniki komputerowe w pracy biurowej</t>
  </si>
  <si>
    <t>Systemy komputerowe w sprzedaży i w gospodarce zasobami rzeczowymi</t>
  </si>
  <si>
    <t>Planowanie przedsięwzięć gospodarczych</t>
  </si>
  <si>
    <t>Systemy komputerowe w dokumentacji kadrowo- płacowej</t>
  </si>
  <si>
    <t>Systemy komputerowe w rozliczeniach finansowych</t>
  </si>
  <si>
    <t>14r</t>
  </si>
  <si>
    <t>Liczba godzin</t>
  </si>
  <si>
    <t>Przedmioty realizowane w formie zajęć praktycznych</t>
  </si>
  <si>
    <r>
      <t>Zawód:</t>
    </r>
    <r>
      <rPr>
        <b/>
        <sz val="11"/>
        <rFont val="Arial"/>
        <family val="2"/>
        <charset val="238"/>
      </rPr>
      <t xml:space="preserve"> technik ekonomista;  </t>
    </r>
    <r>
      <rPr>
        <sz val="11"/>
        <rFont val="Arial"/>
        <family val="2"/>
        <charset val="238"/>
      </rPr>
      <t>symbol</t>
    </r>
    <r>
      <rPr>
        <b/>
        <sz val="11"/>
        <rFont val="Arial"/>
        <family val="2"/>
        <charset val="238"/>
      </rPr>
      <t xml:space="preserve">  331403                                                                              cykl naucznia 2020/2021 -2024/2025</t>
    </r>
  </si>
  <si>
    <t>Minimalny wymiar praktyk zawodowych</t>
  </si>
  <si>
    <t>Powiatowe Centrum Kształcenia Zawodowego i Ustawicznego w Pucku</t>
  </si>
  <si>
    <r>
      <t>Zawód:</t>
    </r>
    <r>
      <rPr>
        <b/>
        <sz val="11"/>
        <rFont val="Arial"/>
        <family val="2"/>
        <charset val="238"/>
      </rPr>
      <t xml:space="preserve"> technik ekonomista;  </t>
    </r>
    <r>
      <rPr>
        <sz val="11"/>
        <rFont val="Arial"/>
        <family val="2"/>
        <charset val="238"/>
      </rPr>
      <t>symbol</t>
    </r>
    <r>
      <rPr>
        <b/>
        <sz val="11"/>
        <rFont val="Arial"/>
        <family val="2"/>
        <charset val="238"/>
      </rPr>
      <t xml:space="preserve">  331403                                                                              cykl naucznia 2021/2022 -2025/2026</t>
    </r>
  </si>
  <si>
    <t>Język kaszubski</t>
  </si>
  <si>
    <t>20r</t>
  </si>
  <si>
    <t>Egzamin potwierdzający pierwszą kwalifikację (EKA.04.) odbywa się pod koniec I semestru klasy IV.</t>
  </si>
  <si>
    <t>Łączna liczba godzin obowiązkowych zajęć edukacyjnych i zajęć z wychowawcą</t>
  </si>
  <si>
    <t>TYGODNIOWY ROZKŁAD ZAJEĆ        Rok szkolny 2022/2023                              Klasa 2TE</t>
  </si>
  <si>
    <t>Ogółem</t>
  </si>
  <si>
    <r>
      <t>Zawód:</t>
    </r>
    <r>
      <rPr>
        <b/>
        <sz val="11"/>
        <rFont val="Arial"/>
        <family val="2"/>
        <charset val="238"/>
      </rPr>
      <t xml:space="preserve"> technik ekonomista;  </t>
    </r>
    <r>
      <rPr>
        <sz val="11"/>
        <rFont val="Arial"/>
        <family val="2"/>
        <charset val="238"/>
      </rPr>
      <t>symbol</t>
    </r>
    <r>
      <rPr>
        <b/>
        <sz val="11"/>
        <rFont val="Arial"/>
        <family val="2"/>
        <charset val="238"/>
      </rPr>
      <t xml:space="preserve">  331403                                                                              cykl naucznia 2022/2023 -2026/2027</t>
    </r>
  </si>
  <si>
    <t>TYGODNIOWY ROZKŁAD ZAJEĆ        Rok szkolny 2022/2023                              Klasa 1TE</t>
  </si>
  <si>
    <t>Historia i teraźniejszość</t>
  </si>
  <si>
    <t>TYGODNIOWY ROZKŁAD ZAJEĆ        Rok szkolny 2022/2023                              Klasa 3TE</t>
  </si>
  <si>
    <t>TYGODNIOWY ROZKŁAD ZAJEĆ        Rok szkolny 2022/2023                             Klasa 4Ep   (4TE*P)</t>
  </si>
  <si>
    <t>Nauka własnej historii  i kultury</t>
  </si>
  <si>
    <t>SZKOLNY PLAN NAUCZANIA         Rok szkolny 2022/2023                                      Klasa 4 EMg   (4TE*G)</t>
  </si>
  <si>
    <t>Historia i społeczeczeństwo - przedmiot uzupełniający</t>
  </si>
  <si>
    <t>Łączna liczba godzin do dyspozycji dyrektora szkoły</t>
  </si>
  <si>
    <r>
      <t>Godziny do dyspozycji dyrektora szkoły</t>
    </r>
    <r>
      <rPr>
        <sz val="11"/>
        <rFont val="Arial"/>
        <family val="2"/>
        <charset val="238"/>
      </rPr>
      <t xml:space="preserve"> - Zajęcia matematyczne rozwijające zainteresowania i uzdolnienia </t>
    </r>
  </si>
  <si>
    <t>*Doradztwo zawodowe</t>
  </si>
  <si>
    <t>*Doradztwo zawodowe - minimalny wymiar godzin w pięcioletnim okresie nauczania -10 godzin: w klasie II- 5 godzin rocznie, w klasie III - 5 godzin rocznie</t>
  </si>
  <si>
    <t>Matematyka - Godziny  do dyspozycji dyrektora szkoły przeznaczone na zwiększenie liczby godzin realizacji przedmiotów w zakresie rozszerzonym</t>
  </si>
  <si>
    <t>Łączna liczba godzin przedmiotu realizowanego w zakresie rozszerzonym</t>
  </si>
  <si>
    <r>
      <t>Matematyka -</t>
    </r>
    <r>
      <rPr>
        <b/>
        <sz val="11"/>
        <rFont val="Arial"/>
        <family val="2"/>
        <charset val="238"/>
      </rPr>
      <t xml:space="preserve"> </t>
    </r>
    <r>
      <rPr>
        <sz val="11"/>
        <rFont val="Arial"/>
        <family val="2"/>
        <charset val="238"/>
      </rPr>
      <t>Godziny  do dyspozycji dyrektora szkoły przeznaczone na zwiększenie liczby godzin realizacji przedmiotów w zakresie rozszerzonym</t>
    </r>
  </si>
  <si>
    <t>Muzyka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</si>
</sst>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charset val="238"/>
      <scheme val="minor"/>
    </font>
    <font>
      <b/>
      <sz val="14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color theme="1"/>
      <name val="Arial"/>
      <family val="2"/>
      <charset val="238"/>
    </font>
    <font>
      <b/>
      <sz val="9"/>
      <name val="Arial"/>
      <family val="2"/>
      <charset val="238"/>
    </font>
    <font>
      <sz val="11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i/>
      <sz val="9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5" fillId="0" borderId="0"/>
  </cellStyleXfs>
  <cellXfs count="199">
    <xf numFmtId="0" fontId="0" fillId="0" borderId="0" xfId="0"/>
    <xf numFmtId="0" fontId="7" fillId="0" borderId="1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/>
    </xf>
    <xf numFmtId="0" fontId="2" fillId="0" borderId="0" xfId="0" applyFont="1" applyFill="1" applyBorder="1"/>
    <xf numFmtId="0" fontId="2" fillId="0" borderId="13" xfId="0" applyFont="1" applyFill="1" applyBorder="1"/>
    <xf numFmtId="0" fontId="8" fillId="0" borderId="0" xfId="0" applyFont="1"/>
    <xf numFmtId="0" fontId="9" fillId="2" borderId="1" xfId="0" applyFont="1" applyFill="1" applyBorder="1" applyAlignment="1">
      <alignment horizontal="center" vertical="center"/>
    </xf>
    <xf numFmtId="164" fontId="8" fillId="2" borderId="1" xfId="0" applyNumberFormat="1" applyFont="1" applyFill="1" applyBorder="1" applyAlignment="1">
      <alignment horizontal="center" vertical="center"/>
    </xf>
    <xf numFmtId="0" fontId="8" fillId="0" borderId="11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center" vertical="center" wrapText="1"/>
    </xf>
    <xf numFmtId="164" fontId="3" fillId="2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164" fontId="8" fillId="3" borderId="1" xfId="0" applyNumberFormat="1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justify" vertical="center"/>
    </xf>
    <xf numFmtId="0" fontId="3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1" fontId="3" fillId="2" borderId="1" xfId="0" applyNumberFormat="1" applyFont="1" applyFill="1" applyBorder="1" applyAlignment="1">
      <alignment horizontal="center" vertical="center"/>
    </xf>
    <xf numFmtId="0" fontId="3" fillId="0" borderId="10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justify" vertical="center"/>
    </xf>
    <xf numFmtId="0" fontId="3" fillId="0" borderId="3" xfId="0" applyFont="1" applyFill="1" applyBorder="1" applyAlignment="1">
      <alignment horizontal="center" vertical="center"/>
    </xf>
    <xf numFmtId="1" fontId="3" fillId="3" borderId="1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justify" vertical="center"/>
    </xf>
    <xf numFmtId="0" fontId="8" fillId="0" borderId="0" xfId="0" applyFont="1" applyFill="1" applyBorder="1" applyAlignment="1">
      <alignment horizontal="justify" vertical="center"/>
    </xf>
    <xf numFmtId="0" fontId="2" fillId="0" borderId="9" xfId="0" applyFont="1" applyFill="1" applyBorder="1" applyAlignment="1">
      <alignment horizontal="left" vertical="center" wrapText="1"/>
    </xf>
    <xf numFmtId="0" fontId="8" fillId="0" borderId="10" xfId="0" applyFont="1" applyFill="1" applyBorder="1" applyAlignment="1">
      <alignment vertical="center" wrapText="1"/>
    </xf>
    <xf numFmtId="0" fontId="3" fillId="3" borderId="8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right" vertical="center" wrapText="1"/>
    </xf>
    <xf numFmtId="0" fontId="3" fillId="0" borderId="10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8" fillId="0" borderId="0" xfId="0" applyFont="1" applyFill="1" applyAlignment="1">
      <alignment horizontal="justify" vertical="center"/>
    </xf>
    <xf numFmtId="164" fontId="8" fillId="2" borderId="8" xfId="0" applyNumberFormat="1" applyFont="1" applyFill="1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/>
    </xf>
    <xf numFmtId="0" fontId="8" fillId="3" borderId="8" xfId="0" applyFont="1" applyFill="1" applyBorder="1" applyAlignment="1">
      <alignment horizontal="center" vertical="center" wrapText="1"/>
    </xf>
    <xf numFmtId="0" fontId="8" fillId="3" borderId="10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vertical="center"/>
    </xf>
    <xf numFmtId="0" fontId="8" fillId="0" borderId="1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right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164" fontId="3" fillId="0" borderId="2" xfId="0" applyNumberFormat="1" applyFont="1" applyFill="1" applyBorder="1" applyAlignment="1">
      <alignment horizontal="center" vertical="center"/>
    </xf>
    <xf numFmtId="164" fontId="3" fillId="0" borderId="3" xfId="0" applyNumberFormat="1" applyFont="1" applyFill="1" applyBorder="1" applyAlignment="1">
      <alignment horizontal="center" vertical="center"/>
    </xf>
    <xf numFmtId="1" fontId="3" fillId="0" borderId="2" xfId="0" applyNumberFormat="1" applyFont="1" applyFill="1" applyBorder="1" applyAlignment="1">
      <alignment horizontal="center" vertical="center"/>
    </xf>
    <xf numFmtId="1" fontId="3" fillId="0" borderId="3" xfId="0" applyNumberFormat="1" applyFont="1" applyFill="1" applyBorder="1" applyAlignment="1">
      <alignment horizontal="center" vertical="center"/>
    </xf>
    <xf numFmtId="164" fontId="3" fillId="2" borderId="8" xfId="0" applyNumberFormat="1" applyFont="1" applyFill="1" applyBorder="1" applyAlignment="1">
      <alignment horizontal="center" vertical="center"/>
    </xf>
    <xf numFmtId="164" fontId="3" fillId="2" borderId="10" xfId="0" applyNumberFormat="1" applyFont="1" applyFill="1" applyBorder="1" applyAlignment="1">
      <alignment horizontal="center" vertical="center"/>
    </xf>
    <xf numFmtId="1" fontId="3" fillId="3" borderId="8" xfId="0" applyNumberFormat="1" applyFont="1" applyFill="1" applyBorder="1" applyAlignment="1">
      <alignment horizontal="center" vertical="center"/>
    </xf>
    <xf numFmtId="1" fontId="3" fillId="3" borderId="10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left" vertical="center" wrapText="1"/>
    </xf>
    <xf numFmtId="0" fontId="3" fillId="0" borderId="11" xfId="0" applyFont="1" applyFill="1" applyBorder="1" applyAlignment="1">
      <alignment horizontal="left"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12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>
      <alignment horizontal="right" vertical="center"/>
    </xf>
    <xf numFmtId="0" fontId="9" fillId="0" borderId="11" xfId="0" applyFont="1" applyFill="1" applyBorder="1" applyAlignment="1">
      <alignment horizontal="right" vertical="center"/>
    </xf>
    <xf numFmtId="0" fontId="9" fillId="0" borderId="6" xfId="0" applyFont="1" applyFill="1" applyBorder="1" applyAlignment="1">
      <alignment horizontal="right" vertical="center"/>
    </xf>
    <xf numFmtId="0" fontId="9" fillId="0" borderId="12" xfId="0" applyFont="1" applyFill="1" applyBorder="1" applyAlignment="1">
      <alignment horizontal="right" vertical="center"/>
    </xf>
    <xf numFmtId="0" fontId="3" fillId="0" borderId="1" xfId="0" applyFont="1" applyFill="1" applyBorder="1" applyAlignment="1">
      <alignment vertical="center"/>
    </xf>
    <xf numFmtId="0" fontId="3" fillId="0" borderId="8" xfId="0" applyFont="1" applyFill="1" applyBorder="1" applyAlignment="1">
      <alignment vertical="center"/>
    </xf>
    <xf numFmtId="0" fontId="3" fillId="0" borderId="4" xfId="0" applyFont="1" applyFill="1" applyBorder="1" applyAlignment="1">
      <alignment horizontal="right" vertical="center"/>
    </xf>
    <xf numFmtId="0" fontId="3" fillId="0" borderId="11" xfId="0" applyFont="1" applyFill="1" applyBorder="1" applyAlignment="1">
      <alignment horizontal="right" vertical="center"/>
    </xf>
    <xf numFmtId="0" fontId="3" fillId="0" borderId="6" xfId="0" applyFont="1" applyFill="1" applyBorder="1" applyAlignment="1">
      <alignment horizontal="right" vertical="center"/>
    </xf>
    <xf numFmtId="0" fontId="3" fillId="0" borderId="12" xfId="0" applyFont="1" applyFill="1" applyBorder="1" applyAlignment="1">
      <alignment horizontal="right"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8" xfId="0" applyFont="1" applyFill="1" applyBorder="1" applyAlignment="1">
      <alignment horizontal="left" vertical="center"/>
    </xf>
    <xf numFmtId="0" fontId="3" fillId="0" borderId="9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right" vertical="center" wrapText="1"/>
    </xf>
    <xf numFmtId="0" fontId="3" fillId="0" borderId="5" xfId="0" applyFont="1" applyFill="1" applyBorder="1" applyAlignment="1">
      <alignment horizontal="right" vertical="center" wrapText="1"/>
    </xf>
    <xf numFmtId="0" fontId="3" fillId="0" borderId="6" xfId="0" applyFont="1" applyFill="1" applyBorder="1" applyAlignment="1">
      <alignment horizontal="right" vertical="center" wrapText="1"/>
    </xf>
    <xf numFmtId="0" fontId="3" fillId="0" borderId="7" xfId="0" applyFont="1" applyFill="1" applyBorder="1" applyAlignment="1">
      <alignment horizontal="right" vertical="center" wrapText="1"/>
    </xf>
    <xf numFmtId="0" fontId="11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3" fillId="0" borderId="7" xfId="0" applyFont="1" applyFill="1" applyBorder="1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/>
    </xf>
    <xf numFmtId="0" fontId="8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justify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/>
    </xf>
    <xf numFmtId="1" fontId="3" fillId="0" borderId="1" xfId="0" applyNumberFormat="1" applyFont="1" applyFill="1" applyBorder="1" applyAlignment="1">
      <alignment horizontal="center" vertical="center"/>
    </xf>
    <xf numFmtId="1" fontId="3" fillId="2" borderId="8" xfId="0" applyNumberFormat="1" applyFont="1" applyFill="1" applyBorder="1" applyAlignment="1">
      <alignment horizontal="center" vertical="center"/>
    </xf>
    <xf numFmtId="1" fontId="3" fillId="2" borderId="10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0" fontId="0" fillId="0" borderId="1" xfId="0" applyFont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0" fillId="0" borderId="10" xfId="0" applyFont="1" applyBorder="1" applyAlignment="1">
      <alignment horizontal="center" vertical="center" wrapText="1"/>
    </xf>
    <xf numFmtId="1" fontId="3" fillId="2" borderId="2" xfId="0" applyNumberFormat="1" applyFont="1" applyFill="1" applyBorder="1" applyAlignment="1">
      <alignment horizontal="center" vertical="center"/>
    </xf>
    <xf numFmtId="1" fontId="0" fillId="2" borderId="3" xfId="0" applyNumberFormat="1" applyFont="1" applyFill="1" applyBorder="1" applyAlignment="1">
      <alignment horizontal="center" vertical="center"/>
    </xf>
    <xf numFmtId="1" fontId="3" fillId="3" borderId="2" xfId="0" applyNumberFormat="1" applyFont="1" applyFill="1" applyBorder="1" applyAlignment="1">
      <alignment horizontal="center" vertical="center"/>
    </xf>
    <xf numFmtId="1" fontId="0" fillId="3" borderId="3" xfId="0" applyNumberFormat="1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right" vertical="center" wrapText="1"/>
    </xf>
    <xf numFmtId="0" fontId="3" fillId="0" borderId="12" xfId="0" applyFont="1" applyFill="1" applyBorder="1" applyAlignment="1">
      <alignment horizontal="right" vertical="center" wrapText="1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0" fillId="2" borderId="3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0" fillId="3" borderId="3" xfId="0" applyFont="1" applyFill="1" applyBorder="1" applyAlignment="1">
      <alignment horizontal="center" vertical="center"/>
    </xf>
    <xf numFmtId="0" fontId="9" fillId="0" borderId="8" xfId="0" applyFont="1" applyFill="1" applyBorder="1" applyAlignment="1">
      <alignment horizontal="left" vertical="center"/>
    </xf>
    <xf numFmtId="0" fontId="10" fillId="0" borderId="9" xfId="0" applyFont="1" applyBorder="1" applyAlignment="1">
      <alignment horizontal="left" vertical="center"/>
    </xf>
    <xf numFmtId="0" fontId="0" fillId="0" borderId="9" xfId="0" applyFont="1" applyBorder="1" applyAlignment="1">
      <alignment vertical="center"/>
    </xf>
    <xf numFmtId="0" fontId="0" fillId="0" borderId="10" xfId="0" applyFont="1" applyBorder="1" applyAlignment="1">
      <alignment vertical="center"/>
    </xf>
    <xf numFmtId="0" fontId="9" fillId="0" borderId="4" xfId="0" applyFont="1" applyFill="1" applyBorder="1" applyAlignment="1">
      <alignment horizontal="right" vertical="center" wrapText="1"/>
    </xf>
    <xf numFmtId="0" fontId="10" fillId="0" borderId="11" xfId="0" applyFont="1" applyBorder="1" applyAlignment="1">
      <alignment horizontal="right" vertical="center"/>
    </xf>
    <xf numFmtId="0" fontId="0" fillId="0" borderId="6" xfId="0" applyFont="1" applyBorder="1" applyAlignment="1">
      <alignment horizontal="right" vertical="center"/>
    </xf>
    <xf numFmtId="0" fontId="0" fillId="0" borderId="12" xfId="0" applyFont="1" applyBorder="1" applyAlignment="1">
      <alignment horizontal="right" vertical="center"/>
    </xf>
    <xf numFmtId="0" fontId="10" fillId="2" borderId="3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/>
    </xf>
    <xf numFmtId="0" fontId="0" fillId="0" borderId="11" xfId="0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0" fillId="0" borderId="12" xfId="0" applyBorder="1" applyAlignment="1">
      <alignment horizontal="right" vertical="center"/>
    </xf>
    <xf numFmtId="0" fontId="3" fillId="3" borderId="3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1" fontId="10" fillId="2" borderId="3" xfId="0" applyNumberFormat="1" applyFont="1" applyFill="1" applyBorder="1" applyAlignment="1">
      <alignment horizontal="center" vertical="center"/>
    </xf>
  </cellXfs>
  <cellStyles count="2">
    <cellStyle name="Normalny" xfId="0" builtinId="0"/>
    <cellStyle name="Normalny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74"/>
  <sheetViews>
    <sheetView topLeftCell="A55" zoomScaleNormal="100" workbookViewId="0">
      <selection activeCell="I64" sqref="I64"/>
    </sheetView>
  </sheetViews>
  <sheetFormatPr defaultRowHeight="14.4" x14ac:dyDescent="0.3"/>
  <cols>
    <col min="1" max="1" width="4.5546875" customWidth="1"/>
    <col min="2" max="2" width="62.6640625" customWidth="1"/>
    <col min="3" max="3" width="6" customWidth="1"/>
    <col min="4" max="4" width="6.33203125" customWidth="1"/>
    <col min="5" max="5" width="6.6640625" customWidth="1"/>
    <col min="6" max="6" width="5.6640625" customWidth="1"/>
    <col min="7" max="7" width="6.33203125" customWidth="1"/>
    <col min="8" max="8" width="6.5546875" customWidth="1"/>
    <col min="9" max="9" width="8" customWidth="1"/>
    <col min="10" max="10" width="9.6640625" customWidth="1"/>
    <col min="11" max="11" width="12.33203125" customWidth="1"/>
    <col min="12" max="12" width="12.88671875" customWidth="1"/>
  </cols>
  <sheetData>
    <row r="1" spans="1:14" ht="17.399999999999999" x14ac:dyDescent="0.3">
      <c r="A1" s="139" t="s">
        <v>94</v>
      </c>
      <c r="B1" s="139"/>
      <c r="C1" s="139"/>
      <c r="D1" s="139"/>
      <c r="E1" s="139"/>
      <c r="F1" s="139"/>
      <c r="G1" s="139"/>
      <c r="H1" s="139"/>
      <c r="I1" s="139"/>
      <c r="J1" s="139"/>
      <c r="K1" s="139"/>
      <c r="L1" s="139"/>
    </row>
    <row r="2" spans="1:14" x14ac:dyDescent="0.3">
      <c r="A2" s="140" t="s">
        <v>0</v>
      </c>
      <c r="B2" s="140"/>
      <c r="C2" s="140"/>
      <c r="D2" s="140"/>
      <c r="E2" s="140"/>
      <c r="F2" s="140"/>
      <c r="G2" s="140"/>
      <c r="H2" s="140"/>
      <c r="I2" s="140"/>
      <c r="J2" s="140"/>
      <c r="K2" s="140"/>
      <c r="L2" s="140"/>
    </row>
    <row r="3" spans="1:14" x14ac:dyDescent="0.3">
      <c r="A3" s="140" t="s">
        <v>43</v>
      </c>
      <c r="B3" s="140"/>
      <c r="C3" s="140"/>
      <c r="D3" s="140"/>
      <c r="E3" s="140"/>
      <c r="F3" s="140"/>
      <c r="G3" s="140"/>
      <c r="H3" s="140"/>
      <c r="I3" s="140"/>
      <c r="J3" s="140"/>
      <c r="K3" s="140"/>
      <c r="L3" s="140"/>
    </row>
    <row r="4" spans="1:14" x14ac:dyDescent="0.3">
      <c r="A4" s="140" t="s">
        <v>1</v>
      </c>
      <c r="B4" s="140"/>
      <c r="C4" s="140"/>
      <c r="D4" s="140"/>
      <c r="E4" s="140"/>
      <c r="F4" s="140"/>
      <c r="G4" s="140"/>
      <c r="H4" s="140"/>
      <c r="I4" s="140"/>
      <c r="J4" s="140"/>
      <c r="K4" s="140"/>
      <c r="L4" s="140"/>
    </row>
    <row r="5" spans="1:14" x14ac:dyDescent="0.3">
      <c r="A5" s="141" t="s">
        <v>42</v>
      </c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1"/>
    </row>
    <row r="6" spans="1:14" x14ac:dyDescent="0.3">
      <c r="A6" s="138" t="s">
        <v>45</v>
      </c>
      <c r="B6" s="138"/>
      <c r="C6" s="138"/>
      <c r="D6" s="138"/>
      <c r="E6" s="138"/>
      <c r="F6" s="138"/>
      <c r="G6" s="138"/>
      <c r="H6" s="138"/>
      <c r="I6" s="138"/>
      <c r="J6" s="138"/>
      <c r="K6" s="138"/>
      <c r="L6" s="138"/>
    </row>
    <row r="7" spans="1:14" x14ac:dyDescent="0.3">
      <c r="A7" s="93" t="s">
        <v>2</v>
      </c>
      <c r="B7" s="93" t="s">
        <v>3</v>
      </c>
      <c r="C7" s="96" t="s">
        <v>4</v>
      </c>
      <c r="D7" s="96"/>
      <c r="E7" s="96"/>
      <c r="F7" s="96"/>
      <c r="G7" s="96"/>
      <c r="H7" s="96"/>
      <c r="I7" s="96"/>
      <c r="J7" s="96"/>
      <c r="K7" s="143" t="s">
        <v>5</v>
      </c>
      <c r="L7" s="143"/>
    </row>
    <row r="8" spans="1:14" ht="13.5" customHeight="1" x14ac:dyDescent="0.3">
      <c r="A8" s="93"/>
      <c r="B8" s="93"/>
      <c r="C8" s="130" t="s">
        <v>6</v>
      </c>
      <c r="D8" s="130"/>
      <c r="E8" s="130" t="s">
        <v>7</v>
      </c>
      <c r="F8" s="130"/>
      <c r="G8" s="130" t="s">
        <v>8</v>
      </c>
      <c r="H8" s="130"/>
      <c r="I8" s="131" t="s">
        <v>9</v>
      </c>
      <c r="J8" s="131"/>
      <c r="K8" s="143"/>
      <c r="L8" s="143"/>
    </row>
    <row r="9" spans="1:14" ht="43.2" customHeight="1" x14ac:dyDescent="0.3">
      <c r="A9" s="142"/>
      <c r="B9" s="142"/>
      <c r="C9" s="48" t="s">
        <v>6</v>
      </c>
      <c r="D9" s="48" t="s">
        <v>7</v>
      </c>
      <c r="E9" s="48" t="s">
        <v>6</v>
      </c>
      <c r="F9" s="48" t="s">
        <v>7</v>
      </c>
      <c r="G9" s="48" t="s">
        <v>6</v>
      </c>
      <c r="H9" s="48" t="s">
        <v>7</v>
      </c>
      <c r="I9" s="49" t="s">
        <v>6</v>
      </c>
      <c r="J9" s="49" t="s">
        <v>7</v>
      </c>
      <c r="K9" s="43" t="s">
        <v>38</v>
      </c>
      <c r="L9" s="43" t="s">
        <v>10</v>
      </c>
    </row>
    <row r="10" spans="1:14" x14ac:dyDescent="0.3">
      <c r="A10" s="96" t="s">
        <v>11</v>
      </c>
      <c r="B10" s="96"/>
      <c r="C10" s="96"/>
      <c r="D10" s="96"/>
      <c r="E10" s="96"/>
      <c r="F10" s="96"/>
      <c r="G10" s="96"/>
      <c r="H10" s="96"/>
      <c r="I10" s="96"/>
      <c r="J10" s="96"/>
      <c r="K10" s="96"/>
      <c r="L10" s="144"/>
    </row>
    <row r="11" spans="1:14" ht="18.75" customHeight="1" x14ac:dyDescent="0.3">
      <c r="A11" s="2">
        <v>1</v>
      </c>
      <c r="B11" s="3" t="s">
        <v>12</v>
      </c>
      <c r="C11" s="4">
        <v>3</v>
      </c>
      <c r="D11" s="4">
        <v>3</v>
      </c>
      <c r="E11" s="4">
        <v>3</v>
      </c>
      <c r="F11" s="4">
        <v>3</v>
      </c>
      <c r="G11" s="4">
        <v>3</v>
      </c>
      <c r="H11" s="4">
        <v>3</v>
      </c>
      <c r="I11" s="22">
        <v>3</v>
      </c>
      <c r="J11" s="22">
        <v>3</v>
      </c>
      <c r="K11" s="5">
        <f>SUM(C11:J11)/2</f>
        <v>12</v>
      </c>
      <c r="L11" s="5">
        <f>K11*30</f>
        <v>360</v>
      </c>
      <c r="N11" s="12"/>
    </row>
    <row r="12" spans="1:14" ht="16.5" customHeight="1" x14ac:dyDescent="0.3">
      <c r="A12" s="6">
        <v>2</v>
      </c>
      <c r="B12" s="7" t="s">
        <v>37</v>
      </c>
      <c r="C12" s="8">
        <v>2</v>
      </c>
      <c r="D12" s="8">
        <v>2</v>
      </c>
      <c r="E12" s="8">
        <v>2</v>
      </c>
      <c r="F12" s="8">
        <v>2</v>
      </c>
      <c r="G12" s="8">
        <v>3</v>
      </c>
      <c r="H12" s="8">
        <v>3</v>
      </c>
      <c r="I12" s="23">
        <v>2</v>
      </c>
      <c r="J12" s="23">
        <v>4</v>
      </c>
      <c r="K12" s="5">
        <f t="shared" ref="K12:K26" si="0">SUM(C12:J12)/2</f>
        <v>10</v>
      </c>
      <c r="L12" s="5">
        <f t="shared" ref="L12:L26" si="1">K12*30</f>
        <v>300</v>
      </c>
    </row>
    <row r="13" spans="1:14" ht="18" customHeight="1" x14ac:dyDescent="0.3">
      <c r="A13" s="6">
        <v>3</v>
      </c>
      <c r="B13" s="7" t="s">
        <v>40</v>
      </c>
      <c r="C13" s="8">
        <v>1</v>
      </c>
      <c r="D13" s="8">
        <v>1</v>
      </c>
      <c r="E13" s="8">
        <v>1</v>
      </c>
      <c r="F13" s="8">
        <v>1</v>
      </c>
      <c r="G13" s="8">
        <v>1</v>
      </c>
      <c r="H13" s="8">
        <v>1</v>
      </c>
      <c r="I13" s="23">
        <v>1</v>
      </c>
      <c r="J13" s="23">
        <v>3</v>
      </c>
      <c r="K13" s="5">
        <f t="shared" si="0"/>
        <v>5</v>
      </c>
      <c r="L13" s="5">
        <f t="shared" si="1"/>
        <v>150</v>
      </c>
    </row>
    <row r="14" spans="1:14" ht="15" customHeight="1" x14ac:dyDescent="0.3">
      <c r="A14" s="6">
        <v>4</v>
      </c>
      <c r="B14" s="7" t="s">
        <v>13</v>
      </c>
      <c r="C14" s="8"/>
      <c r="D14" s="8"/>
      <c r="E14" s="8">
        <v>1</v>
      </c>
      <c r="F14" s="8">
        <v>1</v>
      </c>
      <c r="G14" s="8"/>
      <c r="H14" s="8"/>
      <c r="I14" s="23"/>
      <c r="J14" s="23"/>
      <c r="K14" s="5">
        <f t="shared" si="0"/>
        <v>1</v>
      </c>
      <c r="L14" s="5">
        <f t="shared" si="1"/>
        <v>30</v>
      </c>
    </row>
    <row r="15" spans="1:14" x14ac:dyDescent="0.3">
      <c r="A15" s="6">
        <v>5</v>
      </c>
      <c r="B15" s="7" t="s">
        <v>14</v>
      </c>
      <c r="C15" s="8">
        <v>2</v>
      </c>
      <c r="D15" s="8">
        <v>2</v>
      </c>
      <c r="E15" s="8"/>
      <c r="F15" s="8"/>
      <c r="G15" s="8"/>
      <c r="H15" s="8"/>
      <c r="I15" s="23"/>
      <c r="J15" s="23"/>
      <c r="K15" s="5">
        <f t="shared" si="0"/>
        <v>2</v>
      </c>
      <c r="L15" s="5">
        <f t="shared" si="1"/>
        <v>60</v>
      </c>
    </row>
    <row r="16" spans="1:14" ht="18.75" customHeight="1" x14ac:dyDescent="0.3">
      <c r="A16" s="6">
        <v>6</v>
      </c>
      <c r="B16" s="7" t="s">
        <v>15</v>
      </c>
      <c r="C16" s="8">
        <v>1</v>
      </c>
      <c r="D16" s="8">
        <v>1</v>
      </c>
      <c r="E16" s="8"/>
      <c r="F16" s="8"/>
      <c r="G16" s="8"/>
      <c r="H16" s="8"/>
      <c r="I16" s="23"/>
      <c r="J16" s="23"/>
      <c r="K16" s="5">
        <f t="shared" si="0"/>
        <v>1</v>
      </c>
      <c r="L16" s="5">
        <f t="shared" si="1"/>
        <v>30</v>
      </c>
    </row>
    <row r="17" spans="1:12" ht="15" customHeight="1" x14ac:dyDescent="0.3">
      <c r="A17" s="6">
        <v>7</v>
      </c>
      <c r="B17" s="7" t="s">
        <v>16</v>
      </c>
      <c r="C17" s="8">
        <v>1</v>
      </c>
      <c r="D17" s="8">
        <v>1</v>
      </c>
      <c r="E17" s="8">
        <v>1</v>
      </c>
      <c r="F17" s="8">
        <v>1</v>
      </c>
      <c r="G17" s="8"/>
      <c r="H17" s="8"/>
      <c r="I17" s="23"/>
      <c r="J17" s="23"/>
      <c r="K17" s="5">
        <f t="shared" si="0"/>
        <v>2</v>
      </c>
      <c r="L17" s="5">
        <f t="shared" si="1"/>
        <v>60</v>
      </c>
    </row>
    <row r="18" spans="1:12" ht="14.25" customHeight="1" x14ac:dyDescent="0.3">
      <c r="A18" s="6">
        <v>8</v>
      </c>
      <c r="B18" s="7" t="s">
        <v>17</v>
      </c>
      <c r="C18" s="8">
        <v>1</v>
      </c>
      <c r="D18" s="8">
        <v>1</v>
      </c>
      <c r="E18" s="8"/>
      <c r="F18" s="8"/>
      <c r="G18" s="8"/>
      <c r="H18" s="8"/>
      <c r="I18" s="23"/>
      <c r="J18" s="23"/>
      <c r="K18" s="5">
        <f t="shared" si="0"/>
        <v>1</v>
      </c>
      <c r="L18" s="5">
        <f t="shared" si="1"/>
        <v>30</v>
      </c>
    </row>
    <row r="19" spans="1:12" ht="13.5" customHeight="1" x14ac:dyDescent="0.3">
      <c r="A19" s="6">
        <v>9</v>
      </c>
      <c r="B19" s="7" t="s">
        <v>18</v>
      </c>
      <c r="C19" s="8">
        <v>1</v>
      </c>
      <c r="D19" s="8">
        <v>1</v>
      </c>
      <c r="E19" s="8"/>
      <c r="F19" s="8"/>
      <c r="G19" s="8"/>
      <c r="H19" s="8"/>
      <c r="I19" s="23"/>
      <c r="J19" s="23"/>
      <c r="K19" s="5">
        <f t="shared" si="0"/>
        <v>1</v>
      </c>
      <c r="L19" s="5">
        <f t="shared" si="1"/>
        <v>30</v>
      </c>
    </row>
    <row r="20" spans="1:12" x14ac:dyDescent="0.3">
      <c r="A20" s="6">
        <v>10</v>
      </c>
      <c r="B20" s="7" t="s">
        <v>19</v>
      </c>
      <c r="C20" s="8">
        <v>1</v>
      </c>
      <c r="D20" s="8">
        <v>1</v>
      </c>
      <c r="E20" s="8"/>
      <c r="F20" s="8"/>
      <c r="G20" s="8"/>
      <c r="H20" s="8"/>
      <c r="I20" s="23"/>
      <c r="J20" s="23"/>
      <c r="K20" s="5">
        <f t="shared" si="0"/>
        <v>1</v>
      </c>
      <c r="L20" s="5">
        <f t="shared" si="1"/>
        <v>30</v>
      </c>
    </row>
    <row r="21" spans="1:12" x14ac:dyDescent="0.3">
      <c r="A21" s="6">
        <v>11</v>
      </c>
      <c r="B21" s="7" t="s">
        <v>20</v>
      </c>
      <c r="C21" s="8">
        <v>1</v>
      </c>
      <c r="D21" s="8">
        <v>1</v>
      </c>
      <c r="E21" s="8"/>
      <c r="F21" s="8"/>
      <c r="G21" s="8"/>
      <c r="H21" s="8"/>
      <c r="I21" s="23"/>
      <c r="J21" s="23"/>
      <c r="K21" s="5">
        <f t="shared" si="0"/>
        <v>1</v>
      </c>
      <c r="L21" s="5">
        <f t="shared" si="1"/>
        <v>30</v>
      </c>
    </row>
    <row r="22" spans="1:12" ht="16.5" customHeight="1" x14ac:dyDescent="0.3">
      <c r="A22" s="6">
        <v>12</v>
      </c>
      <c r="B22" s="7" t="s">
        <v>62</v>
      </c>
      <c r="C22" s="8">
        <v>2</v>
      </c>
      <c r="D22" s="8">
        <v>2</v>
      </c>
      <c r="E22" s="8">
        <v>2</v>
      </c>
      <c r="F22" s="8">
        <v>2</v>
      </c>
      <c r="G22" s="8">
        <v>3</v>
      </c>
      <c r="H22" s="8">
        <v>3</v>
      </c>
      <c r="I22" s="23">
        <v>3</v>
      </c>
      <c r="J22" s="23">
        <v>3</v>
      </c>
      <c r="K22" s="5">
        <f t="shared" si="0"/>
        <v>10</v>
      </c>
      <c r="L22" s="5">
        <f t="shared" si="1"/>
        <v>300</v>
      </c>
    </row>
    <row r="23" spans="1:12" ht="17.25" customHeight="1" x14ac:dyDescent="0.3">
      <c r="A23" s="6">
        <v>13</v>
      </c>
      <c r="B23" s="7" t="s">
        <v>21</v>
      </c>
      <c r="C23" s="8">
        <v>1</v>
      </c>
      <c r="D23" s="8">
        <v>1</v>
      </c>
      <c r="E23" s="8"/>
      <c r="F23" s="8"/>
      <c r="G23" s="8"/>
      <c r="H23" s="8"/>
      <c r="I23" s="23"/>
      <c r="J23" s="23"/>
      <c r="K23" s="5">
        <f t="shared" si="0"/>
        <v>1</v>
      </c>
      <c r="L23" s="5">
        <f t="shared" si="1"/>
        <v>30</v>
      </c>
    </row>
    <row r="24" spans="1:12" ht="14.25" customHeight="1" x14ac:dyDescent="0.3">
      <c r="A24" s="6">
        <v>14</v>
      </c>
      <c r="B24" s="7" t="s">
        <v>22</v>
      </c>
      <c r="C24" s="8">
        <v>3</v>
      </c>
      <c r="D24" s="8">
        <v>3</v>
      </c>
      <c r="E24" s="8">
        <v>3</v>
      </c>
      <c r="F24" s="8">
        <v>3</v>
      </c>
      <c r="G24" s="8">
        <v>3</v>
      </c>
      <c r="H24" s="8">
        <v>3</v>
      </c>
      <c r="I24" s="23">
        <v>3</v>
      </c>
      <c r="J24" s="23">
        <v>3</v>
      </c>
      <c r="K24" s="5">
        <f t="shared" si="0"/>
        <v>12</v>
      </c>
      <c r="L24" s="5">
        <f t="shared" si="1"/>
        <v>360</v>
      </c>
    </row>
    <row r="25" spans="1:12" ht="15" customHeight="1" x14ac:dyDescent="0.3">
      <c r="A25" s="6">
        <v>15</v>
      </c>
      <c r="B25" s="7" t="s">
        <v>23</v>
      </c>
      <c r="C25" s="8">
        <v>1</v>
      </c>
      <c r="D25" s="8">
        <v>1</v>
      </c>
      <c r="E25" s="8"/>
      <c r="F25" s="8"/>
      <c r="G25" s="8"/>
      <c r="H25" s="8"/>
      <c r="I25" s="23"/>
      <c r="J25" s="23"/>
      <c r="K25" s="5">
        <f t="shared" si="0"/>
        <v>1</v>
      </c>
      <c r="L25" s="5">
        <f t="shared" si="1"/>
        <v>30</v>
      </c>
    </row>
    <row r="26" spans="1:12" ht="15" customHeight="1" x14ac:dyDescent="0.3">
      <c r="A26" s="6">
        <v>16</v>
      </c>
      <c r="B26" s="7" t="s">
        <v>24</v>
      </c>
      <c r="C26" s="8">
        <v>1</v>
      </c>
      <c r="D26" s="8">
        <v>1</v>
      </c>
      <c r="E26" s="8">
        <v>1</v>
      </c>
      <c r="F26" s="8">
        <v>1</v>
      </c>
      <c r="G26" s="8">
        <v>1</v>
      </c>
      <c r="H26" s="8">
        <v>1</v>
      </c>
      <c r="I26" s="23">
        <v>1</v>
      </c>
      <c r="J26" s="23">
        <v>1</v>
      </c>
      <c r="K26" s="5">
        <f t="shared" si="0"/>
        <v>4</v>
      </c>
      <c r="L26" s="5">
        <f t="shared" si="1"/>
        <v>120</v>
      </c>
    </row>
    <row r="27" spans="1:12" x14ac:dyDescent="0.3">
      <c r="A27" s="132" t="s">
        <v>25</v>
      </c>
      <c r="B27" s="133"/>
      <c r="C27" s="19">
        <f>SUM(C11:C26)</f>
        <v>22</v>
      </c>
      <c r="D27" s="19">
        <f t="shared" ref="D27:K27" si="2">SUM(D11:D26)</f>
        <v>22</v>
      </c>
      <c r="E27" s="34">
        <f t="shared" si="2"/>
        <v>14</v>
      </c>
      <c r="F27" s="34">
        <f t="shared" si="2"/>
        <v>14</v>
      </c>
      <c r="G27" s="41">
        <f t="shared" si="2"/>
        <v>14</v>
      </c>
      <c r="H27" s="41">
        <f t="shared" si="2"/>
        <v>14</v>
      </c>
      <c r="I27" s="42">
        <f t="shared" si="2"/>
        <v>13</v>
      </c>
      <c r="J27" s="42">
        <f t="shared" si="2"/>
        <v>17</v>
      </c>
      <c r="K27" s="96">
        <f t="shared" si="2"/>
        <v>65</v>
      </c>
      <c r="L27" s="96">
        <f>SUM(L11:L26)</f>
        <v>1950</v>
      </c>
    </row>
    <row r="28" spans="1:12" x14ac:dyDescent="0.3">
      <c r="A28" s="134"/>
      <c r="B28" s="135"/>
      <c r="C28" s="130">
        <f>(C27+D27)/2</f>
        <v>22</v>
      </c>
      <c r="D28" s="130"/>
      <c r="E28" s="130">
        <f>(E27+F27)/2</f>
        <v>14</v>
      </c>
      <c r="F28" s="130"/>
      <c r="G28" s="130">
        <f>(G27+H27)/2</f>
        <v>14</v>
      </c>
      <c r="H28" s="130"/>
      <c r="I28" s="130">
        <f>(I27+J27)/2</f>
        <v>15</v>
      </c>
      <c r="J28" s="130"/>
      <c r="K28" s="96"/>
      <c r="L28" s="96"/>
    </row>
    <row r="29" spans="1:12" x14ac:dyDescent="0.3">
      <c r="A29" s="128" t="s">
        <v>26</v>
      </c>
      <c r="B29" s="129"/>
      <c r="C29" s="129"/>
      <c r="D29" s="129"/>
      <c r="E29" s="129"/>
      <c r="F29" s="129"/>
      <c r="G29" s="129"/>
      <c r="H29" s="129"/>
      <c r="I29" s="129"/>
      <c r="J29" s="129"/>
      <c r="K29" s="129"/>
      <c r="L29" s="129"/>
    </row>
    <row r="30" spans="1:12" ht="15" customHeight="1" x14ac:dyDescent="0.3">
      <c r="A30" s="6">
        <v>1</v>
      </c>
      <c r="B30" s="7" t="s">
        <v>17</v>
      </c>
      <c r="C30" s="9"/>
      <c r="D30" s="9"/>
      <c r="E30" s="8">
        <v>2</v>
      </c>
      <c r="F30" s="8">
        <v>2</v>
      </c>
      <c r="G30" s="8">
        <v>2</v>
      </c>
      <c r="H30" s="8">
        <v>2</v>
      </c>
      <c r="I30" s="23">
        <v>3</v>
      </c>
      <c r="J30" s="23">
        <v>5</v>
      </c>
      <c r="K30" s="5">
        <f>SUM(C30:J30)/2</f>
        <v>8</v>
      </c>
      <c r="L30" s="5">
        <f>K30*30</f>
        <v>240</v>
      </c>
    </row>
    <row r="31" spans="1:12" ht="15.75" customHeight="1" x14ac:dyDescent="0.3">
      <c r="A31" s="6">
        <v>2</v>
      </c>
      <c r="B31" s="7" t="s">
        <v>37</v>
      </c>
      <c r="C31" s="9"/>
      <c r="D31" s="9"/>
      <c r="E31" s="8">
        <v>2</v>
      </c>
      <c r="F31" s="8">
        <v>2</v>
      </c>
      <c r="G31" s="8">
        <v>2</v>
      </c>
      <c r="H31" s="8">
        <v>2</v>
      </c>
      <c r="I31" s="23">
        <v>2</v>
      </c>
      <c r="J31" s="23">
        <v>2</v>
      </c>
      <c r="K31" s="5">
        <f>SUM(C31:J31)/2</f>
        <v>6</v>
      </c>
      <c r="L31" s="5">
        <f>K31*30</f>
        <v>180</v>
      </c>
    </row>
    <row r="32" spans="1:12" ht="19.2" customHeight="1" x14ac:dyDescent="0.3">
      <c r="A32" s="6">
        <v>3</v>
      </c>
      <c r="B32" s="7" t="s">
        <v>95</v>
      </c>
      <c r="C32" s="9"/>
      <c r="D32" s="9"/>
      <c r="E32" s="9"/>
      <c r="F32" s="9"/>
      <c r="G32" s="9">
        <v>2</v>
      </c>
      <c r="H32" s="9">
        <v>2</v>
      </c>
      <c r="I32" s="24">
        <v>1</v>
      </c>
      <c r="J32" s="24">
        <v>3</v>
      </c>
      <c r="K32" s="5">
        <f>SUM(C32:J32)/2</f>
        <v>4</v>
      </c>
      <c r="L32" s="5">
        <f>K32*30</f>
        <v>120</v>
      </c>
    </row>
    <row r="33" spans="1:12" x14ac:dyDescent="0.3">
      <c r="A33" s="123" t="s">
        <v>27</v>
      </c>
      <c r="B33" s="124"/>
      <c r="C33" s="19"/>
      <c r="D33" s="19"/>
      <c r="E33" s="34">
        <f t="shared" ref="E33:L33" si="3">SUM(E30:E32)</f>
        <v>4</v>
      </c>
      <c r="F33" s="34">
        <f t="shared" si="3"/>
        <v>4</v>
      </c>
      <c r="G33" s="41">
        <f t="shared" si="3"/>
        <v>6</v>
      </c>
      <c r="H33" s="41">
        <f t="shared" si="3"/>
        <v>6</v>
      </c>
      <c r="I33" s="42">
        <f t="shared" si="3"/>
        <v>6</v>
      </c>
      <c r="J33" s="42">
        <f t="shared" si="3"/>
        <v>10</v>
      </c>
      <c r="K33" s="96">
        <f t="shared" si="3"/>
        <v>18</v>
      </c>
      <c r="L33" s="96">
        <f t="shared" si="3"/>
        <v>540</v>
      </c>
    </row>
    <row r="34" spans="1:12" x14ac:dyDescent="0.3">
      <c r="A34" s="125"/>
      <c r="B34" s="126"/>
      <c r="C34" s="130"/>
      <c r="D34" s="130"/>
      <c r="E34" s="130">
        <f>(E33+F33)/2</f>
        <v>4</v>
      </c>
      <c r="F34" s="130"/>
      <c r="G34" s="130">
        <f>(G33+H33)/2</f>
        <v>6</v>
      </c>
      <c r="H34" s="130"/>
      <c r="I34" s="131">
        <f>(I33+J33)/2</f>
        <v>8</v>
      </c>
      <c r="J34" s="131"/>
      <c r="K34" s="96"/>
      <c r="L34" s="96"/>
    </row>
    <row r="35" spans="1:12" x14ac:dyDescent="0.3">
      <c r="A35" s="81" t="s">
        <v>60</v>
      </c>
      <c r="B35" s="127"/>
      <c r="C35" s="127"/>
      <c r="D35" s="127"/>
      <c r="E35" s="127"/>
      <c r="F35" s="127"/>
      <c r="G35" s="127"/>
      <c r="H35" s="127"/>
      <c r="I35" s="127"/>
      <c r="J35" s="127"/>
      <c r="K35" s="127"/>
      <c r="L35" s="127"/>
    </row>
    <row r="36" spans="1:12" ht="16.2" customHeight="1" x14ac:dyDescent="0.3">
      <c r="A36" s="6">
        <v>1</v>
      </c>
      <c r="B36" s="7" t="s">
        <v>63</v>
      </c>
      <c r="C36" s="9">
        <v>2</v>
      </c>
      <c r="D36" s="9">
        <v>2</v>
      </c>
      <c r="E36" s="9"/>
      <c r="F36" s="9"/>
      <c r="G36" s="9"/>
      <c r="H36" s="9"/>
      <c r="I36" s="24"/>
      <c r="J36" s="24"/>
      <c r="K36" s="5">
        <f>SUM(C36:J36)/2</f>
        <v>2</v>
      </c>
      <c r="L36" s="5">
        <f>K36*30</f>
        <v>60</v>
      </c>
    </row>
    <row r="37" spans="1:12" ht="19.2" customHeight="1" x14ac:dyDescent="0.3">
      <c r="A37" s="6">
        <v>2</v>
      </c>
      <c r="B37" s="7" t="s">
        <v>64</v>
      </c>
      <c r="C37" s="9"/>
      <c r="D37" s="9"/>
      <c r="E37" s="9">
        <v>2</v>
      </c>
      <c r="F37" s="9">
        <v>2</v>
      </c>
      <c r="G37" s="9"/>
      <c r="H37" s="9"/>
      <c r="I37" s="24"/>
      <c r="J37" s="24"/>
      <c r="K37" s="5">
        <f>SUM(C37:J37)/2</f>
        <v>2</v>
      </c>
      <c r="L37" s="5">
        <f>K37*30</f>
        <v>60</v>
      </c>
    </row>
    <row r="38" spans="1:12" ht="19.2" customHeight="1" x14ac:dyDescent="0.3">
      <c r="A38" s="53">
        <v>3</v>
      </c>
      <c r="B38" s="7" t="s">
        <v>65</v>
      </c>
      <c r="C38" s="9">
        <v>1</v>
      </c>
      <c r="D38" s="9">
        <v>1</v>
      </c>
      <c r="E38" s="9"/>
      <c r="F38" s="9"/>
      <c r="G38" s="9"/>
      <c r="H38" s="9"/>
      <c r="I38" s="24"/>
      <c r="J38" s="24"/>
      <c r="K38" s="5">
        <f>SUM(C38:J38)/2</f>
        <v>1</v>
      </c>
      <c r="L38" s="5">
        <f>K38*30</f>
        <v>30</v>
      </c>
    </row>
    <row r="39" spans="1:12" ht="21" customHeight="1" x14ac:dyDescent="0.3">
      <c r="A39" s="53">
        <v>4</v>
      </c>
      <c r="B39" s="7" t="s">
        <v>66</v>
      </c>
      <c r="C39" s="9">
        <v>2</v>
      </c>
      <c r="D39" s="9">
        <v>2</v>
      </c>
      <c r="E39" s="9"/>
      <c r="F39" s="9"/>
      <c r="G39" s="9"/>
      <c r="H39" s="9"/>
      <c r="I39" s="24"/>
      <c r="J39" s="24"/>
      <c r="K39" s="5">
        <f t="shared" ref="K39:K40" si="4">SUM(C39:J39)/2</f>
        <v>2</v>
      </c>
      <c r="L39" s="5">
        <f t="shared" ref="L39:L42" si="5">K39*30</f>
        <v>60</v>
      </c>
    </row>
    <row r="40" spans="1:12" ht="16.2" customHeight="1" x14ac:dyDescent="0.3">
      <c r="A40" s="53">
        <v>5</v>
      </c>
      <c r="B40" s="7" t="s">
        <v>67</v>
      </c>
      <c r="C40" s="9"/>
      <c r="D40" s="9"/>
      <c r="E40" s="9">
        <v>4</v>
      </c>
      <c r="F40" s="9">
        <v>4</v>
      </c>
      <c r="G40" s="9"/>
      <c r="H40" s="9"/>
      <c r="I40" s="24"/>
      <c r="J40" s="24"/>
      <c r="K40" s="5">
        <f t="shared" si="4"/>
        <v>4</v>
      </c>
      <c r="L40" s="5">
        <f t="shared" si="5"/>
        <v>120</v>
      </c>
    </row>
    <row r="41" spans="1:12" ht="17.7" customHeight="1" x14ac:dyDescent="0.3">
      <c r="A41" s="53">
        <v>6</v>
      </c>
      <c r="B41" s="7" t="s">
        <v>68</v>
      </c>
      <c r="C41" s="9"/>
      <c r="D41" s="9"/>
      <c r="E41" s="9">
        <v>2</v>
      </c>
      <c r="F41" s="9">
        <v>2</v>
      </c>
      <c r="G41" s="9"/>
      <c r="H41" s="9"/>
      <c r="I41" s="24"/>
      <c r="J41" s="24"/>
      <c r="K41" s="5">
        <f t="shared" ref="K41:K42" si="6">SUM(C41:J41)/2</f>
        <v>2</v>
      </c>
      <c r="L41" s="5">
        <f t="shared" si="5"/>
        <v>60</v>
      </c>
    </row>
    <row r="42" spans="1:12" ht="15.6" customHeight="1" x14ac:dyDescent="0.3">
      <c r="A42" s="53">
        <v>7</v>
      </c>
      <c r="B42" s="7" t="s">
        <v>28</v>
      </c>
      <c r="C42" s="9"/>
      <c r="D42" s="9"/>
      <c r="E42" s="9"/>
      <c r="F42" s="9"/>
      <c r="G42" s="9">
        <v>3</v>
      </c>
      <c r="H42" s="9">
        <v>3</v>
      </c>
      <c r="I42" s="24">
        <v>4</v>
      </c>
      <c r="J42" s="24"/>
      <c r="K42" s="5">
        <f t="shared" si="6"/>
        <v>5</v>
      </c>
      <c r="L42" s="5">
        <f t="shared" si="5"/>
        <v>150</v>
      </c>
    </row>
    <row r="43" spans="1:12" ht="16.95" customHeight="1" x14ac:dyDescent="0.3">
      <c r="A43" s="53">
        <v>8</v>
      </c>
      <c r="B43" s="7" t="s">
        <v>69</v>
      </c>
      <c r="C43" s="9"/>
      <c r="D43" s="9"/>
      <c r="E43" s="9"/>
      <c r="F43" s="9"/>
      <c r="G43" s="9">
        <v>3</v>
      </c>
      <c r="H43" s="9">
        <v>3</v>
      </c>
      <c r="I43" s="24">
        <v>4</v>
      </c>
      <c r="J43" s="24"/>
      <c r="K43" s="5">
        <f>SUM(C43:J43)/2</f>
        <v>5</v>
      </c>
      <c r="L43" s="5">
        <f>K43*30</f>
        <v>150</v>
      </c>
    </row>
    <row r="44" spans="1:12" ht="15" customHeight="1" x14ac:dyDescent="0.3">
      <c r="A44" s="53">
        <v>9</v>
      </c>
      <c r="B44" s="7" t="s">
        <v>44</v>
      </c>
      <c r="C44" s="9"/>
      <c r="D44" s="9"/>
      <c r="E44" s="9">
        <v>2</v>
      </c>
      <c r="F44" s="9">
        <v>2</v>
      </c>
      <c r="G44" s="9"/>
      <c r="H44" s="9"/>
      <c r="I44" s="24"/>
      <c r="J44" s="24"/>
      <c r="K44" s="5">
        <f>SUM(C44:J44)/2</f>
        <v>2</v>
      </c>
      <c r="L44" s="5">
        <f>K44*30</f>
        <v>60</v>
      </c>
    </row>
    <row r="45" spans="1:12" x14ac:dyDescent="0.3">
      <c r="A45" s="123" t="s">
        <v>27</v>
      </c>
      <c r="B45" s="124"/>
      <c r="C45" s="19">
        <f t="shared" ref="C45:L45" si="7">SUM(C36:C44)</f>
        <v>5</v>
      </c>
      <c r="D45" s="19">
        <f t="shared" si="7"/>
        <v>5</v>
      </c>
      <c r="E45" s="34">
        <f t="shared" si="7"/>
        <v>10</v>
      </c>
      <c r="F45" s="34">
        <f t="shared" si="7"/>
        <v>10</v>
      </c>
      <c r="G45" s="41">
        <f t="shared" si="7"/>
        <v>6</v>
      </c>
      <c r="H45" s="41">
        <f t="shared" si="7"/>
        <v>6</v>
      </c>
      <c r="I45" s="42">
        <f t="shared" si="7"/>
        <v>8</v>
      </c>
      <c r="J45" s="42"/>
      <c r="K45" s="96">
        <f t="shared" si="7"/>
        <v>25</v>
      </c>
      <c r="L45" s="96">
        <f t="shared" si="7"/>
        <v>750</v>
      </c>
    </row>
    <row r="46" spans="1:12" x14ac:dyDescent="0.3">
      <c r="A46" s="125"/>
      <c r="B46" s="126"/>
      <c r="C46" s="85">
        <f>(C45+D45)/2</f>
        <v>5</v>
      </c>
      <c r="D46" s="86"/>
      <c r="E46" s="85">
        <f>(E45+F45)/2</f>
        <v>10</v>
      </c>
      <c r="F46" s="86"/>
      <c r="G46" s="85">
        <f>(G45+H45)/2</f>
        <v>6</v>
      </c>
      <c r="H46" s="86"/>
      <c r="I46" s="77">
        <f>(I45+J45)/2</f>
        <v>4</v>
      </c>
      <c r="J46" s="78"/>
      <c r="K46" s="96"/>
      <c r="L46" s="96"/>
    </row>
    <row r="47" spans="1:12" x14ac:dyDescent="0.3">
      <c r="A47" s="121" t="s">
        <v>77</v>
      </c>
      <c r="B47" s="121"/>
      <c r="C47" s="121"/>
      <c r="D47" s="121"/>
      <c r="E47" s="121"/>
      <c r="F47" s="121"/>
      <c r="G47" s="121"/>
      <c r="H47" s="121"/>
      <c r="I47" s="121"/>
      <c r="J47" s="121"/>
      <c r="K47" s="121"/>
      <c r="L47" s="122"/>
    </row>
    <row r="48" spans="1:12" ht="20.25" customHeight="1" x14ac:dyDescent="0.3">
      <c r="A48" s="6">
        <v>1</v>
      </c>
      <c r="B48" s="7" t="s">
        <v>70</v>
      </c>
      <c r="C48" s="8">
        <v>5</v>
      </c>
      <c r="D48" s="8">
        <v>5</v>
      </c>
      <c r="E48" s="9"/>
      <c r="F48" s="9"/>
      <c r="G48" s="9"/>
      <c r="H48" s="9"/>
      <c r="I48" s="24"/>
      <c r="J48" s="24"/>
      <c r="K48" s="5">
        <f>SUM(C48:J48)/2</f>
        <v>5</v>
      </c>
      <c r="L48" s="5">
        <f>K48*30</f>
        <v>150</v>
      </c>
    </row>
    <row r="49" spans="1:12" ht="31.5" customHeight="1" x14ac:dyDescent="0.3">
      <c r="A49" s="6">
        <v>2</v>
      </c>
      <c r="B49" s="7" t="s">
        <v>71</v>
      </c>
      <c r="C49" s="9"/>
      <c r="D49" s="9"/>
      <c r="E49" s="9">
        <v>4</v>
      </c>
      <c r="F49" s="9">
        <v>4</v>
      </c>
      <c r="G49" s="9"/>
      <c r="H49" s="9"/>
      <c r="I49" s="24"/>
      <c r="J49" s="24"/>
      <c r="K49" s="5">
        <f>SUM(C49:J49)/2</f>
        <v>4</v>
      </c>
      <c r="L49" s="5">
        <f>K49*30</f>
        <v>120</v>
      </c>
    </row>
    <row r="50" spans="1:12" ht="17.25" customHeight="1" x14ac:dyDescent="0.3">
      <c r="A50" s="53">
        <v>3</v>
      </c>
      <c r="B50" s="7" t="s">
        <v>72</v>
      </c>
      <c r="C50" s="9">
        <v>1</v>
      </c>
      <c r="D50" s="9">
        <v>1</v>
      </c>
      <c r="E50" s="9">
        <v>3</v>
      </c>
      <c r="F50" s="9">
        <v>3</v>
      </c>
      <c r="G50" s="9"/>
      <c r="H50" s="9"/>
      <c r="I50" s="24"/>
      <c r="J50" s="24"/>
      <c r="K50" s="5">
        <f>SUM(C50:J50)/2</f>
        <v>4</v>
      </c>
      <c r="L50" s="5">
        <f>K50*30</f>
        <v>120</v>
      </c>
    </row>
    <row r="51" spans="1:12" ht="17.25" customHeight="1" x14ac:dyDescent="0.3">
      <c r="A51" s="53">
        <v>4</v>
      </c>
      <c r="B51" s="7" t="s">
        <v>73</v>
      </c>
      <c r="C51" s="9"/>
      <c r="D51" s="9"/>
      <c r="E51" s="9"/>
      <c r="F51" s="9"/>
      <c r="G51" s="9">
        <v>4</v>
      </c>
      <c r="H51" s="9">
        <v>4</v>
      </c>
      <c r="I51" s="24">
        <v>4</v>
      </c>
      <c r="J51" s="24"/>
      <c r="K51" s="5">
        <f>SUM(C51:J51)/2</f>
        <v>6</v>
      </c>
      <c r="L51" s="5">
        <f>K51*30</f>
        <v>180</v>
      </c>
    </row>
    <row r="52" spans="1:12" ht="18" customHeight="1" x14ac:dyDescent="0.3">
      <c r="A52" s="53">
        <v>5</v>
      </c>
      <c r="B52" s="7" t="s">
        <v>74</v>
      </c>
      <c r="C52" s="9"/>
      <c r="D52" s="9"/>
      <c r="E52" s="9"/>
      <c r="F52" s="9"/>
      <c r="G52" s="9">
        <v>4</v>
      </c>
      <c r="H52" s="9">
        <v>4</v>
      </c>
      <c r="I52" s="24">
        <v>4</v>
      </c>
      <c r="J52" s="24"/>
      <c r="K52" s="5">
        <f>SUM(C52:J52)/2</f>
        <v>6</v>
      </c>
      <c r="L52" s="36">
        <f>K52*30</f>
        <v>180</v>
      </c>
    </row>
    <row r="53" spans="1:12" x14ac:dyDescent="0.3">
      <c r="A53" s="123" t="s">
        <v>27</v>
      </c>
      <c r="B53" s="124"/>
      <c r="C53" s="19">
        <f t="shared" ref="C53:L53" si="8">SUM(C48:C52)</f>
        <v>6</v>
      </c>
      <c r="D53" s="19">
        <f t="shared" si="8"/>
        <v>6</v>
      </c>
      <c r="E53" s="34">
        <f t="shared" si="8"/>
        <v>7</v>
      </c>
      <c r="F53" s="34">
        <f t="shared" si="8"/>
        <v>7</v>
      </c>
      <c r="G53" s="41">
        <f t="shared" si="8"/>
        <v>8</v>
      </c>
      <c r="H53" s="41">
        <f t="shared" si="8"/>
        <v>8</v>
      </c>
      <c r="I53" s="42">
        <f t="shared" si="8"/>
        <v>8</v>
      </c>
      <c r="J53" s="42"/>
      <c r="K53" s="96">
        <f t="shared" si="8"/>
        <v>25</v>
      </c>
      <c r="L53" s="96">
        <f t="shared" si="8"/>
        <v>750</v>
      </c>
    </row>
    <row r="54" spans="1:12" x14ac:dyDescent="0.3">
      <c r="A54" s="125"/>
      <c r="B54" s="126"/>
      <c r="C54" s="85">
        <f>(C53+D53)/2</f>
        <v>6</v>
      </c>
      <c r="D54" s="86"/>
      <c r="E54" s="85">
        <f>(E53+F53)/2</f>
        <v>7</v>
      </c>
      <c r="F54" s="86"/>
      <c r="G54" s="85">
        <f>(G53+H53)/2</f>
        <v>8</v>
      </c>
      <c r="H54" s="86"/>
      <c r="I54" s="77">
        <f>(I53+J53)/2</f>
        <v>4</v>
      </c>
      <c r="J54" s="78"/>
      <c r="K54" s="96"/>
      <c r="L54" s="96"/>
    </row>
    <row r="55" spans="1:12" x14ac:dyDescent="0.3">
      <c r="A55" s="117" t="s">
        <v>29</v>
      </c>
      <c r="B55" s="118"/>
      <c r="C55" s="19">
        <f>SUM(C45,C53,)</f>
        <v>11</v>
      </c>
      <c r="D55" s="41">
        <f t="shared" ref="D55:I55" si="9">SUM(D45,D53,)</f>
        <v>11</v>
      </c>
      <c r="E55" s="41">
        <f t="shared" si="9"/>
        <v>17</v>
      </c>
      <c r="F55" s="41">
        <f t="shared" si="9"/>
        <v>17</v>
      </c>
      <c r="G55" s="41">
        <f t="shared" si="9"/>
        <v>14</v>
      </c>
      <c r="H55" s="41">
        <f t="shared" si="9"/>
        <v>14</v>
      </c>
      <c r="I55" s="42">
        <f t="shared" si="9"/>
        <v>16</v>
      </c>
      <c r="J55" s="42"/>
      <c r="K55" s="96">
        <f t="shared" ref="K55:L55" si="10">K45+K53</f>
        <v>50</v>
      </c>
      <c r="L55" s="96">
        <f t="shared" si="10"/>
        <v>1500</v>
      </c>
    </row>
    <row r="56" spans="1:12" x14ac:dyDescent="0.3">
      <c r="A56" s="119"/>
      <c r="B56" s="120"/>
      <c r="C56" s="85">
        <f>(C55+D55)/2</f>
        <v>11</v>
      </c>
      <c r="D56" s="86"/>
      <c r="E56" s="85">
        <f>(E55+F55)/2</f>
        <v>17</v>
      </c>
      <c r="F56" s="86"/>
      <c r="G56" s="85">
        <f>(G55+H55)/2</f>
        <v>14</v>
      </c>
      <c r="H56" s="86"/>
      <c r="I56" s="77">
        <f>(I55+J55)/2</f>
        <v>8</v>
      </c>
      <c r="J56" s="78"/>
      <c r="K56" s="96"/>
      <c r="L56" s="96"/>
    </row>
    <row r="57" spans="1:12" x14ac:dyDescent="0.3">
      <c r="A57" s="113" t="s">
        <v>85</v>
      </c>
      <c r="B57" s="114"/>
      <c r="C57" s="19">
        <f t="shared" ref="C57:L57" si="11">SUM(C27,C33,C45,C53)</f>
        <v>33</v>
      </c>
      <c r="D57" s="19">
        <f t="shared" si="11"/>
        <v>33</v>
      </c>
      <c r="E57" s="34">
        <f t="shared" si="11"/>
        <v>35</v>
      </c>
      <c r="F57" s="34">
        <f t="shared" si="11"/>
        <v>35</v>
      </c>
      <c r="G57" s="41">
        <f t="shared" si="11"/>
        <v>34</v>
      </c>
      <c r="H57" s="41">
        <f t="shared" si="11"/>
        <v>34</v>
      </c>
      <c r="I57" s="42">
        <f t="shared" si="11"/>
        <v>35</v>
      </c>
      <c r="J57" s="42">
        <f t="shared" si="11"/>
        <v>27</v>
      </c>
      <c r="K57" s="96">
        <f t="shared" si="11"/>
        <v>133</v>
      </c>
      <c r="L57" s="96">
        <f t="shared" si="11"/>
        <v>3990</v>
      </c>
    </row>
    <row r="58" spans="1:12" x14ac:dyDescent="0.3">
      <c r="A58" s="115"/>
      <c r="B58" s="116"/>
      <c r="C58" s="85">
        <f>(C57+D57)/2</f>
        <v>33</v>
      </c>
      <c r="D58" s="86"/>
      <c r="E58" s="85">
        <f>(E57+F57)/2</f>
        <v>35</v>
      </c>
      <c r="F58" s="86"/>
      <c r="G58" s="85">
        <f>(G57+H57)/2</f>
        <v>34</v>
      </c>
      <c r="H58" s="86"/>
      <c r="I58" s="77">
        <f>(I57+J57)/2</f>
        <v>31</v>
      </c>
      <c r="J58" s="78"/>
      <c r="K58" s="96"/>
      <c r="L58" s="96"/>
    </row>
    <row r="59" spans="1:12" ht="36.75" customHeight="1" x14ac:dyDescent="0.3">
      <c r="A59" s="81" t="s">
        <v>97</v>
      </c>
      <c r="B59" s="82"/>
      <c r="C59" s="41"/>
      <c r="D59" s="39"/>
      <c r="E59" s="58">
        <v>1</v>
      </c>
      <c r="F59" s="58">
        <v>1</v>
      </c>
      <c r="G59" s="58">
        <v>1</v>
      </c>
      <c r="H59" s="59">
        <v>1</v>
      </c>
      <c r="I59" s="60">
        <v>1</v>
      </c>
      <c r="J59" s="61">
        <v>1</v>
      </c>
      <c r="K59" s="36">
        <f>SUM(C59:J59)/2</f>
        <v>3</v>
      </c>
      <c r="L59" s="36">
        <f>K59*30</f>
        <v>90</v>
      </c>
    </row>
    <row r="60" spans="1:12" ht="19.5" customHeight="1" x14ac:dyDescent="0.3">
      <c r="A60" s="83" t="s">
        <v>87</v>
      </c>
      <c r="B60" s="84"/>
      <c r="C60" s="41">
        <f>SUM(C57,C59,)</f>
        <v>33</v>
      </c>
      <c r="D60" s="41">
        <f t="shared" ref="D60:F60" si="12">SUM(D57,D59,)</f>
        <v>33</v>
      </c>
      <c r="E60" s="41">
        <f t="shared" si="12"/>
        <v>36</v>
      </c>
      <c r="F60" s="41">
        <f t="shared" si="12"/>
        <v>36</v>
      </c>
      <c r="G60" s="41">
        <f t="shared" ref="G60" si="13">SUM(G57,G59,)</f>
        <v>35</v>
      </c>
      <c r="H60" s="41">
        <f t="shared" ref="H60:I60" si="14">SUM(H57,H59,)</f>
        <v>35</v>
      </c>
      <c r="I60" s="42">
        <f t="shared" si="14"/>
        <v>36</v>
      </c>
      <c r="J60" s="42">
        <f t="shared" ref="J60" si="15">SUM(J57,J59,)</f>
        <v>28</v>
      </c>
      <c r="K60" s="79">
        <f>SUM(K57,K59,)</f>
        <v>136</v>
      </c>
      <c r="L60" s="79">
        <f>SUM(L57,L59,)</f>
        <v>4080</v>
      </c>
    </row>
    <row r="61" spans="1:12" ht="19.5" customHeight="1" x14ac:dyDescent="0.3">
      <c r="A61" s="40"/>
      <c r="B61" s="52"/>
      <c r="C61" s="85">
        <f>(C60+D60)/2</f>
        <v>33</v>
      </c>
      <c r="D61" s="86"/>
      <c r="E61" s="85">
        <f>(E60+F60)/2</f>
        <v>36</v>
      </c>
      <c r="F61" s="86"/>
      <c r="G61" s="85">
        <f>(G60+H60)/2</f>
        <v>35</v>
      </c>
      <c r="H61" s="86"/>
      <c r="I61" s="77">
        <f>(I60+J60)/2</f>
        <v>32</v>
      </c>
      <c r="J61" s="78"/>
      <c r="K61" s="80"/>
      <c r="L61" s="80"/>
    </row>
    <row r="62" spans="1:12" ht="17.25" customHeight="1" x14ac:dyDescent="0.3">
      <c r="A62" s="6">
        <v>1</v>
      </c>
      <c r="B62" s="7" t="s">
        <v>36</v>
      </c>
      <c r="C62" s="88" t="s">
        <v>75</v>
      </c>
      <c r="D62" s="89"/>
      <c r="E62" s="88" t="s">
        <v>75</v>
      </c>
      <c r="F62" s="89"/>
      <c r="G62" s="88" t="s">
        <v>75</v>
      </c>
      <c r="H62" s="89"/>
      <c r="I62" s="90"/>
      <c r="J62" s="91"/>
      <c r="K62" s="5">
        <v>1.21</v>
      </c>
      <c r="L62" s="5">
        <v>42</v>
      </c>
    </row>
    <row r="63" spans="1:12" ht="18" customHeight="1" x14ac:dyDescent="0.3">
      <c r="A63" s="6">
        <v>2</v>
      </c>
      <c r="B63" s="7" t="s">
        <v>35</v>
      </c>
      <c r="C63" s="9">
        <v>2</v>
      </c>
      <c r="D63" s="9">
        <v>2</v>
      </c>
      <c r="E63" s="8">
        <v>2</v>
      </c>
      <c r="F63" s="8">
        <v>2</v>
      </c>
      <c r="G63" s="8">
        <v>2</v>
      </c>
      <c r="H63" s="8">
        <v>2</v>
      </c>
      <c r="I63" s="23">
        <v>2</v>
      </c>
      <c r="J63" s="23">
        <v>2</v>
      </c>
      <c r="K63" s="5">
        <f>SUM(C63:J63)/2</f>
        <v>8</v>
      </c>
      <c r="L63" s="5">
        <f>K63*30</f>
        <v>240</v>
      </c>
    </row>
    <row r="64" spans="1:12" x14ac:dyDescent="0.3">
      <c r="A64" s="101" t="s">
        <v>30</v>
      </c>
      <c r="B64" s="102"/>
      <c r="C64" s="17">
        <f t="shared" ref="C64:J64" si="16">C57+C63</f>
        <v>35</v>
      </c>
      <c r="D64" s="17">
        <f t="shared" si="16"/>
        <v>35</v>
      </c>
      <c r="E64" s="17">
        <f t="shared" si="16"/>
        <v>37</v>
      </c>
      <c r="F64" s="17">
        <f t="shared" si="16"/>
        <v>37</v>
      </c>
      <c r="G64" s="17">
        <f t="shared" si="16"/>
        <v>36</v>
      </c>
      <c r="H64" s="17">
        <f t="shared" si="16"/>
        <v>36</v>
      </c>
      <c r="I64" s="72">
        <f t="shared" si="16"/>
        <v>37</v>
      </c>
      <c r="J64" s="72">
        <f t="shared" si="16"/>
        <v>29</v>
      </c>
      <c r="K64" s="105">
        <f>SUM(K60:K63)</f>
        <v>145.21</v>
      </c>
      <c r="L64" s="107">
        <f>SUM(L60:L63)</f>
        <v>4362</v>
      </c>
    </row>
    <row r="65" spans="1:12" x14ac:dyDescent="0.3">
      <c r="A65" s="103"/>
      <c r="B65" s="104"/>
      <c r="C65" s="109">
        <f>(C64+D64)/2</f>
        <v>35</v>
      </c>
      <c r="D65" s="110"/>
      <c r="E65" s="109">
        <f>(E64+F64)/2</f>
        <v>37</v>
      </c>
      <c r="F65" s="110"/>
      <c r="G65" s="109">
        <f>(G64+H64)/2</f>
        <v>36</v>
      </c>
      <c r="H65" s="110"/>
      <c r="I65" s="111">
        <f>(I64+J64)/2</f>
        <v>33</v>
      </c>
      <c r="J65" s="112"/>
      <c r="K65" s="106"/>
      <c r="L65" s="108"/>
    </row>
    <row r="66" spans="1:12" x14ac:dyDescent="0.3">
      <c r="A66" s="10"/>
      <c r="B66" s="97" t="s">
        <v>79</v>
      </c>
      <c r="C66" s="97"/>
      <c r="D66" s="97"/>
      <c r="E66" s="97"/>
      <c r="F66" s="96" t="s">
        <v>31</v>
      </c>
      <c r="G66" s="96"/>
      <c r="H66" s="96"/>
      <c r="I66" s="96" t="s">
        <v>32</v>
      </c>
      <c r="J66" s="96"/>
      <c r="K66" s="96"/>
      <c r="L66" s="11"/>
    </row>
    <row r="67" spans="1:12" x14ac:dyDescent="0.3">
      <c r="A67" s="10"/>
      <c r="B67" s="92" t="s">
        <v>39</v>
      </c>
      <c r="C67" s="92"/>
      <c r="D67" s="92"/>
      <c r="E67" s="92"/>
      <c r="F67" s="98">
        <v>4</v>
      </c>
      <c r="G67" s="99"/>
      <c r="H67" s="100"/>
      <c r="I67" s="98">
        <v>140</v>
      </c>
      <c r="J67" s="99"/>
      <c r="K67" s="100"/>
      <c r="L67" s="11"/>
    </row>
    <row r="68" spans="1:12" x14ac:dyDescent="0.3">
      <c r="A68" s="10"/>
      <c r="B68" s="92" t="s">
        <v>33</v>
      </c>
      <c r="C68" s="92"/>
      <c r="D68" s="92"/>
      <c r="E68" s="92"/>
      <c r="F68" s="93">
        <v>4</v>
      </c>
      <c r="G68" s="93"/>
      <c r="H68" s="93"/>
      <c r="I68" s="93">
        <v>140</v>
      </c>
      <c r="J68" s="93"/>
      <c r="K68" s="93"/>
      <c r="L68" s="94"/>
    </row>
    <row r="69" spans="1:12" x14ac:dyDescent="0.3">
      <c r="A69" s="10"/>
      <c r="B69" s="95" t="s">
        <v>34</v>
      </c>
      <c r="C69" s="95"/>
      <c r="D69" s="95"/>
      <c r="E69" s="95"/>
      <c r="F69" s="96">
        <f>SUM(F67:F68)</f>
        <v>8</v>
      </c>
      <c r="G69" s="96"/>
      <c r="H69" s="96"/>
      <c r="I69" s="96">
        <f>SUM(I67:I68)</f>
        <v>280</v>
      </c>
      <c r="J69" s="96"/>
      <c r="K69" s="96"/>
      <c r="L69" s="94"/>
    </row>
    <row r="70" spans="1:12" x14ac:dyDescent="0.3">
      <c r="A70" s="87" t="s">
        <v>47</v>
      </c>
      <c r="B70" s="87"/>
      <c r="C70" s="87"/>
      <c r="D70" s="87"/>
      <c r="E70" s="87"/>
      <c r="F70" s="87"/>
      <c r="G70" s="87"/>
      <c r="H70" s="87"/>
      <c r="I70" s="87"/>
      <c r="J70" s="87"/>
      <c r="K70" s="87"/>
      <c r="L70" s="87"/>
    </row>
    <row r="71" spans="1:12" x14ac:dyDescent="0.3">
      <c r="A71" s="87" t="s">
        <v>46</v>
      </c>
      <c r="B71" s="87"/>
      <c r="C71" s="87"/>
      <c r="D71" s="87"/>
      <c r="E71" s="87"/>
      <c r="F71" s="87"/>
      <c r="G71" s="87"/>
      <c r="H71" s="87"/>
      <c r="I71" s="87"/>
      <c r="J71" s="87"/>
      <c r="K71" s="87"/>
      <c r="L71" s="87"/>
    </row>
    <row r="72" spans="1:12" x14ac:dyDescent="0.3">
      <c r="A72" s="35"/>
      <c r="B72" s="35"/>
      <c r="C72" s="35"/>
      <c r="D72" s="35"/>
      <c r="E72" s="35"/>
      <c r="F72" s="35"/>
      <c r="G72" s="35"/>
      <c r="H72" s="35"/>
      <c r="I72" s="35"/>
      <c r="J72" s="35"/>
      <c r="K72" s="35"/>
      <c r="L72" s="35"/>
    </row>
    <row r="73" spans="1:12" x14ac:dyDescent="0.3">
      <c r="A73" s="12"/>
      <c r="B73" s="136" t="s">
        <v>80</v>
      </c>
      <c r="C73" s="137"/>
      <c r="D73" s="137"/>
      <c r="E73" s="137"/>
      <c r="F73" s="137"/>
      <c r="G73" s="137"/>
      <c r="H73" s="137"/>
      <c r="I73" s="137"/>
      <c r="J73" s="137"/>
      <c r="K73" s="137"/>
      <c r="L73" s="137"/>
    </row>
    <row r="74" spans="1:12" x14ac:dyDescent="0.3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</row>
  </sheetData>
  <mergeCells count="95">
    <mergeCell ref="B73:L73"/>
    <mergeCell ref="A6:L6"/>
    <mergeCell ref="A1:L1"/>
    <mergeCell ref="A2:L2"/>
    <mergeCell ref="A3:L3"/>
    <mergeCell ref="A4:L4"/>
    <mergeCell ref="A5:L5"/>
    <mergeCell ref="A7:A9"/>
    <mergeCell ref="B7:B9"/>
    <mergeCell ref="C7:J7"/>
    <mergeCell ref="K7:L8"/>
    <mergeCell ref="C8:D8"/>
    <mergeCell ref="E8:F8"/>
    <mergeCell ref="G8:H8"/>
    <mergeCell ref="I8:J8"/>
    <mergeCell ref="A10:L10"/>
    <mergeCell ref="A27:B28"/>
    <mergeCell ref="K27:K28"/>
    <mergeCell ref="L27:L28"/>
    <mergeCell ref="C28:D28"/>
    <mergeCell ref="E28:F28"/>
    <mergeCell ref="G28:H28"/>
    <mergeCell ref="I28:J28"/>
    <mergeCell ref="A29:L29"/>
    <mergeCell ref="A33:B34"/>
    <mergeCell ref="K33:K34"/>
    <mergeCell ref="L33:L34"/>
    <mergeCell ref="C34:D34"/>
    <mergeCell ref="E34:F34"/>
    <mergeCell ref="G34:H34"/>
    <mergeCell ref="I34:J34"/>
    <mergeCell ref="A35:L35"/>
    <mergeCell ref="A45:B46"/>
    <mergeCell ref="K45:K46"/>
    <mergeCell ref="L45:L46"/>
    <mergeCell ref="C46:D46"/>
    <mergeCell ref="E46:F46"/>
    <mergeCell ref="G46:H46"/>
    <mergeCell ref="I46:J46"/>
    <mergeCell ref="A47:L47"/>
    <mergeCell ref="A53:B54"/>
    <mergeCell ref="K53:K54"/>
    <mergeCell ref="L53:L54"/>
    <mergeCell ref="C54:D54"/>
    <mergeCell ref="E54:F54"/>
    <mergeCell ref="G54:H54"/>
    <mergeCell ref="I54:J54"/>
    <mergeCell ref="A55:B56"/>
    <mergeCell ref="K55:K56"/>
    <mergeCell ref="L55:L56"/>
    <mergeCell ref="C56:D56"/>
    <mergeCell ref="E56:F56"/>
    <mergeCell ref="G56:H56"/>
    <mergeCell ref="I56:J56"/>
    <mergeCell ref="A57:B58"/>
    <mergeCell ref="K57:K58"/>
    <mergeCell ref="L57:L58"/>
    <mergeCell ref="C58:D58"/>
    <mergeCell ref="E58:F58"/>
    <mergeCell ref="G58:H58"/>
    <mergeCell ref="I58:J58"/>
    <mergeCell ref="L64:L65"/>
    <mergeCell ref="C65:D65"/>
    <mergeCell ref="E65:F65"/>
    <mergeCell ref="G65:H65"/>
    <mergeCell ref="I65:J65"/>
    <mergeCell ref="B67:E67"/>
    <mergeCell ref="F67:H67"/>
    <mergeCell ref="I67:K67"/>
    <mergeCell ref="A64:B65"/>
    <mergeCell ref="K64:K65"/>
    <mergeCell ref="A70:L70"/>
    <mergeCell ref="A71:L71"/>
    <mergeCell ref="C62:D62"/>
    <mergeCell ref="E62:F62"/>
    <mergeCell ref="G62:H62"/>
    <mergeCell ref="I62:J62"/>
    <mergeCell ref="B68:E68"/>
    <mergeCell ref="F68:H68"/>
    <mergeCell ref="I68:K68"/>
    <mergeCell ref="L68:L69"/>
    <mergeCell ref="B69:E69"/>
    <mergeCell ref="F69:H69"/>
    <mergeCell ref="I69:K69"/>
    <mergeCell ref="B66:E66"/>
    <mergeCell ref="F66:H66"/>
    <mergeCell ref="I66:K66"/>
    <mergeCell ref="I61:J61"/>
    <mergeCell ref="K60:K61"/>
    <mergeCell ref="L60:L61"/>
    <mergeCell ref="A59:B59"/>
    <mergeCell ref="A60:B60"/>
    <mergeCell ref="C61:D61"/>
    <mergeCell ref="E61:F61"/>
    <mergeCell ref="G61:H61"/>
  </mergeCells>
  <printOptions horizontalCentered="1"/>
  <pageMargins left="0.31496062992125984" right="0.31496062992125984" top="0.19685039370078741" bottom="0.35433070866141736" header="0" footer="0"/>
  <pageSetup paperSize="9" scale="65" orientation="portrait" r:id="rId1"/>
  <ignoredErrors>
    <ignoredError sqref="C55 E55 G55 I55 C57 E57 G57 I57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J75"/>
  <sheetViews>
    <sheetView topLeftCell="A52" zoomScaleNormal="100" workbookViewId="0">
      <selection activeCell="L67" sqref="L67"/>
    </sheetView>
  </sheetViews>
  <sheetFormatPr defaultRowHeight="14.4" x14ac:dyDescent="0.3"/>
  <cols>
    <col min="1" max="1" width="4.5546875" customWidth="1"/>
    <col min="2" max="2" width="70.6640625" customWidth="1"/>
    <col min="3" max="3" width="9.33203125" customWidth="1"/>
    <col min="4" max="4" width="8.44140625" customWidth="1"/>
    <col min="5" max="6" width="8.33203125" customWidth="1"/>
    <col min="7" max="7" width="6.33203125" customWidth="1"/>
    <col min="8" max="8" width="6.5546875" customWidth="1"/>
    <col min="9" max="9" width="13" customWidth="1"/>
    <col min="10" max="10" width="11.6640625" customWidth="1"/>
  </cols>
  <sheetData>
    <row r="1" spans="1:10" ht="17.399999999999999" x14ac:dyDescent="0.3">
      <c r="A1" s="139" t="s">
        <v>92</v>
      </c>
      <c r="B1" s="139"/>
      <c r="C1" s="139"/>
      <c r="D1" s="139"/>
      <c r="E1" s="139"/>
      <c r="F1" s="139"/>
      <c r="G1" s="139"/>
      <c r="H1" s="139"/>
      <c r="I1" s="139"/>
      <c r="J1" s="139"/>
    </row>
    <row r="2" spans="1:10" x14ac:dyDescent="0.3">
      <c r="A2" s="140" t="s">
        <v>61</v>
      </c>
      <c r="B2" s="140"/>
      <c r="C2" s="140"/>
      <c r="D2" s="140"/>
      <c r="E2" s="140"/>
      <c r="F2" s="140"/>
      <c r="G2" s="140"/>
      <c r="H2" s="140"/>
      <c r="I2" s="140"/>
      <c r="J2" s="140"/>
    </row>
    <row r="3" spans="1:10" x14ac:dyDescent="0.3">
      <c r="A3" s="140" t="s">
        <v>53</v>
      </c>
      <c r="B3" s="140"/>
      <c r="C3" s="140"/>
      <c r="D3" s="140"/>
      <c r="E3" s="140"/>
      <c r="F3" s="140"/>
      <c r="G3" s="140"/>
      <c r="H3" s="140"/>
      <c r="I3" s="140"/>
      <c r="J3" s="140"/>
    </row>
    <row r="4" spans="1:10" x14ac:dyDescent="0.3">
      <c r="A4" s="140" t="s">
        <v>54</v>
      </c>
      <c r="B4" s="140"/>
      <c r="C4" s="140"/>
      <c r="D4" s="140"/>
      <c r="E4" s="140"/>
      <c r="F4" s="140"/>
      <c r="G4" s="140"/>
      <c r="H4" s="140"/>
      <c r="I4" s="140"/>
      <c r="J4" s="140"/>
    </row>
    <row r="5" spans="1:10" x14ac:dyDescent="0.3">
      <c r="A5" s="141" t="s">
        <v>42</v>
      </c>
      <c r="B5" s="141"/>
      <c r="C5" s="141"/>
      <c r="D5" s="141"/>
      <c r="E5" s="141"/>
      <c r="F5" s="141"/>
      <c r="G5" s="141"/>
      <c r="H5" s="141"/>
      <c r="I5" s="141"/>
      <c r="J5" s="141"/>
    </row>
    <row r="6" spans="1:10" x14ac:dyDescent="0.3">
      <c r="A6" s="138" t="s">
        <v>48</v>
      </c>
      <c r="B6" s="138"/>
      <c r="C6" s="138"/>
      <c r="D6" s="138"/>
      <c r="E6" s="138"/>
      <c r="F6" s="138"/>
      <c r="G6" s="138"/>
      <c r="H6" s="138"/>
      <c r="I6" s="138"/>
      <c r="J6" s="138"/>
    </row>
    <row r="7" spans="1:10" x14ac:dyDescent="0.3">
      <c r="A7" s="185" t="s">
        <v>2</v>
      </c>
      <c r="B7" s="185" t="s">
        <v>3</v>
      </c>
      <c r="C7" s="187" t="s">
        <v>4</v>
      </c>
      <c r="D7" s="187"/>
      <c r="E7" s="187"/>
      <c r="F7" s="187"/>
      <c r="G7" s="187"/>
      <c r="H7" s="187"/>
      <c r="I7" s="188" t="s">
        <v>55</v>
      </c>
      <c r="J7" s="188"/>
    </row>
    <row r="8" spans="1:10" ht="13.5" customHeight="1" x14ac:dyDescent="0.3">
      <c r="A8" s="185"/>
      <c r="B8" s="185"/>
      <c r="C8" s="189" t="s">
        <v>6</v>
      </c>
      <c r="D8" s="189" t="s">
        <v>7</v>
      </c>
      <c r="E8" s="189" t="s">
        <v>8</v>
      </c>
      <c r="F8" s="191" t="s">
        <v>9</v>
      </c>
      <c r="G8" s="193" t="s">
        <v>52</v>
      </c>
      <c r="H8" s="193"/>
      <c r="I8" s="188"/>
      <c r="J8" s="188"/>
    </row>
    <row r="9" spans="1:10" ht="33.6" customHeight="1" x14ac:dyDescent="0.3">
      <c r="A9" s="186"/>
      <c r="B9" s="186"/>
      <c r="C9" s="190"/>
      <c r="D9" s="190"/>
      <c r="E9" s="190"/>
      <c r="F9" s="192"/>
      <c r="G9" s="50" t="s">
        <v>6</v>
      </c>
      <c r="H9" s="50" t="s">
        <v>7</v>
      </c>
      <c r="I9" s="1" t="s">
        <v>38</v>
      </c>
      <c r="J9" s="1" t="s">
        <v>10</v>
      </c>
    </row>
    <row r="10" spans="1:10" x14ac:dyDescent="0.3">
      <c r="A10" s="128" t="s">
        <v>11</v>
      </c>
      <c r="B10" s="129"/>
      <c r="C10" s="129"/>
      <c r="D10" s="129"/>
      <c r="E10" s="129"/>
      <c r="F10" s="129"/>
      <c r="G10" s="129"/>
      <c r="H10" s="129"/>
      <c r="I10" s="129"/>
      <c r="J10" s="129"/>
    </row>
    <row r="11" spans="1:10" ht="18.75" customHeight="1" x14ac:dyDescent="0.3">
      <c r="A11" s="2">
        <v>1</v>
      </c>
      <c r="B11" s="3" t="s">
        <v>12</v>
      </c>
      <c r="C11" s="4">
        <v>3</v>
      </c>
      <c r="D11" s="4">
        <v>3</v>
      </c>
      <c r="E11" s="4">
        <v>3</v>
      </c>
      <c r="F11" s="22">
        <v>3</v>
      </c>
      <c r="G11" s="4">
        <v>4</v>
      </c>
      <c r="H11" s="4">
        <v>4</v>
      </c>
      <c r="I11" s="47">
        <f>SUM(C11:F11)+ SUM(G11:H11)/2</f>
        <v>16</v>
      </c>
      <c r="J11" s="36">
        <f>I11*30</f>
        <v>480</v>
      </c>
    </row>
    <row r="12" spans="1:10" ht="16.5" customHeight="1" x14ac:dyDescent="0.3">
      <c r="A12" s="37">
        <v>2</v>
      </c>
      <c r="B12" s="7" t="s">
        <v>37</v>
      </c>
      <c r="C12" s="8">
        <v>2</v>
      </c>
      <c r="D12" s="8">
        <v>2</v>
      </c>
      <c r="E12" s="8">
        <v>2</v>
      </c>
      <c r="F12" s="23">
        <v>3</v>
      </c>
      <c r="G12" s="8">
        <v>3</v>
      </c>
      <c r="H12" s="8">
        <v>3</v>
      </c>
      <c r="I12" s="47">
        <f t="shared" ref="I12:I26" si="0">SUM(C12:F12)+ SUM(G12:H12)/2</f>
        <v>12</v>
      </c>
      <c r="J12" s="36">
        <f t="shared" ref="J12:J26" si="1">I12*30</f>
        <v>360</v>
      </c>
    </row>
    <row r="13" spans="1:10" ht="18" customHeight="1" x14ac:dyDescent="0.3">
      <c r="A13" s="2">
        <v>3</v>
      </c>
      <c r="B13" s="7" t="s">
        <v>41</v>
      </c>
      <c r="C13" s="8">
        <v>2</v>
      </c>
      <c r="D13" s="8">
        <v>2</v>
      </c>
      <c r="E13" s="8">
        <v>2</v>
      </c>
      <c r="F13" s="23">
        <v>1</v>
      </c>
      <c r="G13" s="8">
        <v>1</v>
      </c>
      <c r="H13" s="8">
        <v>1</v>
      </c>
      <c r="I13" s="47">
        <f t="shared" si="0"/>
        <v>8</v>
      </c>
      <c r="J13" s="36">
        <f t="shared" si="1"/>
        <v>240</v>
      </c>
    </row>
    <row r="14" spans="1:10" ht="18" customHeight="1" x14ac:dyDescent="0.3">
      <c r="A14" s="37">
        <v>4</v>
      </c>
      <c r="B14" s="7" t="s">
        <v>50</v>
      </c>
      <c r="C14" s="8">
        <v>1</v>
      </c>
      <c r="D14" s="8"/>
      <c r="E14" s="8"/>
      <c r="F14" s="23"/>
      <c r="G14" s="8"/>
      <c r="H14" s="8"/>
      <c r="I14" s="47">
        <f t="shared" si="0"/>
        <v>1</v>
      </c>
      <c r="J14" s="36">
        <f t="shared" si="1"/>
        <v>30</v>
      </c>
    </row>
    <row r="15" spans="1:10" x14ac:dyDescent="0.3">
      <c r="A15" s="2">
        <v>5</v>
      </c>
      <c r="B15" s="7" t="s">
        <v>14</v>
      </c>
      <c r="C15" s="8">
        <v>2</v>
      </c>
      <c r="D15" s="8">
        <v>2</v>
      </c>
      <c r="E15" s="8">
        <v>2</v>
      </c>
      <c r="F15" s="23">
        <v>1</v>
      </c>
      <c r="G15" s="8">
        <v>1</v>
      </c>
      <c r="H15" s="8">
        <v>1</v>
      </c>
      <c r="I15" s="47">
        <f t="shared" si="0"/>
        <v>8</v>
      </c>
      <c r="J15" s="36">
        <f t="shared" si="1"/>
        <v>240</v>
      </c>
    </row>
    <row r="16" spans="1:10" ht="18.75" customHeight="1" x14ac:dyDescent="0.3">
      <c r="A16" s="37">
        <v>6</v>
      </c>
      <c r="B16" s="7" t="s">
        <v>15</v>
      </c>
      <c r="C16" s="8"/>
      <c r="D16" s="8"/>
      <c r="E16" s="8"/>
      <c r="F16" s="23">
        <v>1</v>
      </c>
      <c r="G16" s="8">
        <v>1</v>
      </c>
      <c r="H16" s="8">
        <v>1</v>
      </c>
      <c r="I16" s="47">
        <f t="shared" si="0"/>
        <v>2</v>
      </c>
      <c r="J16" s="36">
        <f t="shared" si="1"/>
        <v>60</v>
      </c>
    </row>
    <row r="17" spans="1:10" ht="15" customHeight="1" x14ac:dyDescent="0.3">
      <c r="A17" s="2">
        <v>7</v>
      </c>
      <c r="B17" s="7" t="s">
        <v>16</v>
      </c>
      <c r="C17" s="8"/>
      <c r="D17" s="8">
        <v>1</v>
      </c>
      <c r="E17" s="8">
        <v>1</v>
      </c>
      <c r="F17" s="23"/>
      <c r="G17" s="8"/>
      <c r="H17" s="8"/>
      <c r="I17" s="47">
        <f t="shared" si="0"/>
        <v>2</v>
      </c>
      <c r="J17" s="36">
        <f t="shared" si="1"/>
        <v>60</v>
      </c>
    </row>
    <row r="18" spans="1:10" ht="14.25" customHeight="1" x14ac:dyDescent="0.3">
      <c r="A18" s="37">
        <v>8</v>
      </c>
      <c r="B18" s="7" t="s">
        <v>17</v>
      </c>
      <c r="C18" s="8">
        <v>1</v>
      </c>
      <c r="D18" s="8">
        <v>1</v>
      </c>
      <c r="E18" s="8">
        <v>1</v>
      </c>
      <c r="F18" s="23">
        <v>1</v>
      </c>
      <c r="G18" s="8"/>
      <c r="H18" s="8"/>
      <c r="I18" s="47">
        <f t="shared" si="0"/>
        <v>4</v>
      </c>
      <c r="J18" s="36">
        <f t="shared" si="1"/>
        <v>120</v>
      </c>
    </row>
    <row r="19" spans="1:10" ht="13.5" customHeight="1" x14ac:dyDescent="0.3">
      <c r="A19" s="2">
        <v>9</v>
      </c>
      <c r="B19" s="7" t="s">
        <v>18</v>
      </c>
      <c r="C19" s="8">
        <v>1</v>
      </c>
      <c r="D19" s="8">
        <v>1</v>
      </c>
      <c r="E19" s="8">
        <v>1</v>
      </c>
      <c r="F19" s="23">
        <v>1</v>
      </c>
      <c r="G19" s="8"/>
      <c r="H19" s="8"/>
      <c r="I19" s="47">
        <f t="shared" si="0"/>
        <v>4</v>
      </c>
      <c r="J19" s="36">
        <f t="shared" si="1"/>
        <v>120</v>
      </c>
    </row>
    <row r="20" spans="1:10" x14ac:dyDescent="0.3">
      <c r="A20" s="37">
        <v>10</v>
      </c>
      <c r="B20" s="7" t="s">
        <v>19</v>
      </c>
      <c r="C20" s="8">
        <v>1</v>
      </c>
      <c r="D20" s="8">
        <v>1</v>
      </c>
      <c r="E20" s="8">
        <v>1</v>
      </c>
      <c r="F20" s="23">
        <v>1</v>
      </c>
      <c r="G20" s="8"/>
      <c r="H20" s="8"/>
      <c r="I20" s="47">
        <f t="shared" si="0"/>
        <v>4</v>
      </c>
      <c r="J20" s="36">
        <f t="shared" si="1"/>
        <v>120</v>
      </c>
    </row>
    <row r="21" spans="1:10" x14ac:dyDescent="0.3">
      <c r="A21" s="2">
        <v>11</v>
      </c>
      <c r="B21" s="7" t="s">
        <v>20</v>
      </c>
      <c r="C21" s="8">
        <v>1</v>
      </c>
      <c r="D21" s="8">
        <v>1</v>
      </c>
      <c r="E21" s="8">
        <v>1</v>
      </c>
      <c r="F21" s="23">
        <v>1</v>
      </c>
      <c r="G21" s="8"/>
      <c r="H21" s="8"/>
      <c r="I21" s="47">
        <f t="shared" si="0"/>
        <v>4</v>
      </c>
      <c r="J21" s="36">
        <f t="shared" si="1"/>
        <v>120</v>
      </c>
    </row>
    <row r="22" spans="1:10" ht="16.5" customHeight="1" x14ac:dyDescent="0.3">
      <c r="A22" s="37">
        <v>12</v>
      </c>
      <c r="B22" s="7" t="s">
        <v>62</v>
      </c>
      <c r="C22" s="8">
        <v>2</v>
      </c>
      <c r="D22" s="8">
        <v>2</v>
      </c>
      <c r="E22" s="8">
        <v>3</v>
      </c>
      <c r="F22" s="23">
        <v>3</v>
      </c>
      <c r="G22" s="8">
        <v>4</v>
      </c>
      <c r="H22" s="8">
        <v>4</v>
      </c>
      <c r="I22" s="47">
        <f t="shared" si="0"/>
        <v>14</v>
      </c>
      <c r="J22" s="36">
        <f t="shared" si="1"/>
        <v>420</v>
      </c>
    </row>
    <row r="23" spans="1:10" ht="17.25" customHeight="1" x14ac:dyDescent="0.3">
      <c r="A23" s="2">
        <v>13</v>
      </c>
      <c r="B23" s="7" t="s">
        <v>21</v>
      </c>
      <c r="C23" s="8">
        <v>1</v>
      </c>
      <c r="D23" s="8">
        <v>1</v>
      </c>
      <c r="E23" s="8">
        <v>1</v>
      </c>
      <c r="F23" s="23"/>
      <c r="G23" s="8"/>
      <c r="H23" s="8"/>
      <c r="I23" s="47">
        <f t="shared" si="0"/>
        <v>3</v>
      </c>
      <c r="J23" s="36">
        <f t="shared" si="1"/>
        <v>90</v>
      </c>
    </row>
    <row r="24" spans="1:10" ht="14.25" customHeight="1" x14ac:dyDescent="0.3">
      <c r="A24" s="37">
        <v>14</v>
      </c>
      <c r="B24" s="7" t="s">
        <v>22</v>
      </c>
      <c r="C24" s="8">
        <v>3</v>
      </c>
      <c r="D24" s="8">
        <v>3</v>
      </c>
      <c r="E24" s="8">
        <v>3</v>
      </c>
      <c r="F24" s="23">
        <v>3</v>
      </c>
      <c r="G24" s="8">
        <v>3</v>
      </c>
      <c r="H24" s="8">
        <v>3</v>
      </c>
      <c r="I24" s="47">
        <f t="shared" si="0"/>
        <v>15</v>
      </c>
      <c r="J24" s="36">
        <f t="shared" si="1"/>
        <v>450</v>
      </c>
    </row>
    <row r="25" spans="1:10" ht="15" customHeight="1" x14ac:dyDescent="0.3">
      <c r="A25" s="2">
        <v>15</v>
      </c>
      <c r="B25" s="7" t="s">
        <v>23</v>
      </c>
      <c r="C25" s="8">
        <v>1</v>
      </c>
      <c r="D25" s="8"/>
      <c r="E25" s="8"/>
      <c r="F25" s="23"/>
      <c r="G25" s="8"/>
      <c r="H25" s="8"/>
      <c r="I25" s="47">
        <f t="shared" si="0"/>
        <v>1</v>
      </c>
      <c r="J25" s="36">
        <f t="shared" si="1"/>
        <v>30</v>
      </c>
    </row>
    <row r="26" spans="1:10" ht="15" customHeight="1" x14ac:dyDescent="0.3">
      <c r="A26" s="37">
        <v>16</v>
      </c>
      <c r="B26" s="7" t="s">
        <v>24</v>
      </c>
      <c r="C26" s="8">
        <v>1</v>
      </c>
      <c r="D26" s="8">
        <v>1</v>
      </c>
      <c r="E26" s="8">
        <v>1</v>
      </c>
      <c r="F26" s="23">
        <v>1</v>
      </c>
      <c r="G26" s="8">
        <v>1</v>
      </c>
      <c r="H26" s="8">
        <v>1</v>
      </c>
      <c r="I26" s="47">
        <f t="shared" si="0"/>
        <v>5</v>
      </c>
      <c r="J26" s="36">
        <f t="shared" si="1"/>
        <v>150</v>
      </c>
    </row>
    <row r="27" spans="1:10" x14ac:dyDescent="0.3">
      <c r="A27" s="132" t="s">
        <v>25</v>
      </c>
      <c r="B27" s="133"/>
      <c r="C27" s="167">
        <f>SUM(C11:C26)</f>
        <v>22</v>
      </c>
      <c r="D27" s="167">
        <f t="shared" ref="D27:H27" si="2">SUM(D11:D26)</f>
        <v>21</v>
      </c>
      <c r="E27" s="167">
        <f t="shared" si="2"/>
        <v>22</v>
      </c>
      <c r="F27" s="169">
        <f t="shared" si="2"/>
        <v>20</v>
      </c>
      <c r="G27" s="41">
        <f t="shared" si="2"/>
        <v>18</v>
      </c>
      <c r="H27" s="41">
        <f t="shared" si="2"/>
        <v>18</v>
      </c>
      <c r="I27" s="96">
        <f>SUM(I11:I26)</f>
        <v>103</v>
      </c>
      <c r="J27" s="96">
        <f>SUM(J11:J26)</f>
        <v>3090</v>
      </c>
    </row>
    <row r="28" spans="1:10" x14ac:dyDescent="0.3">
      <c r="A28" s="134"/>
      <c r="B28" s="135"/>
      <c r="C28" s="168"/>
      <c r="D28" s="168"/>
      <c r="E28" s="168"/>
      <c r="F28" s="184"/>
      <c r="G28" s="130">
        <f>(G27+H27)/2</f>
        <v>18</v>
      </c>
      <c r="H28" s="130"/>
      <c r="I28" s="96"/>
      <c r="J28" s="96"/>
    </row>
    <row r="29" spans="1:10" x14ac:dyDescent="0.3">
      <c r="A29" s="128" t="s">
        <v>49</v>
      </c>
      <c r="B29" s="129"/>
      <c r="C29" s="129"/>
      <c r="D29" s="129"/>
      <c r="E29" s="129"/>
      <c r="F29" s="129"/>
      <c r="G29" s="129"/>
      <c r="H29" s="129"/>
      <c r="I29" s="129"/>
      <c r="J29" s="129"/>
    </row>
    <row r="30" spans="1:10" ht="32.4" customHeight="1" x14ac:dyDescent="0.3">
      <c r="A30" s="93">
        <v>1</v>
      </c>
      <c r="B30" s="75" t="s">
        <v>102</v>
      </c>
      <c r="C30" s="63"/>
      <c r="D30" s="63"/>
      <c r="E30" s="58">
        <v>1</v>
      </c>
      <c r="F30" s="60">
        <v>1</v>
      </c>
      <c r="G30" s="62"/>
      <c r="H30" s="62"/>
      <c r="I30" s="67">
        <f t="shared" ref="I30:I31" si="3">SUM(C30:F30)+ SUM(G30:H30)/2</f>
        <v>2</v>
      </c>
      <c r="J30" s="62">
        <f>I30*30</f>
        <v>60</v>
      </c>
    </row>
    <row r="31" spans="1:10" ht="15" customHeight="1" x14ac:dyDescent="0.3">
      <c r="A31" s="93"/>
      <c r="B31" s="76" t="s">
        <v>62</v>
      </c>
      <c r="C31" s="9">
        <v>1</v>
      </c>
      <c r="D31" s="8">
        <v>1</v>
      </c>
      <c r="E31" s="8">
        <v>1</v>
      </c>
      <c r="F31" s="23">
        <v>1</v>
      </c>
      <c r="G31" s="8">
        <v>2</v>
      </c>
      <c r="H31" s="8">
        <v>2</v>
      </c>
      <c r="I31" s="67">
        <f t="shared" si="3"/>
        <v>6</v>
      </c>
      <c r="J31" s="62">
        <f>I31*30</f>
        <v>180</v>
      </c>
    </row>
    <row r="32" spans="1:10" x14ac:dyDescent="0.3">
      <c r="A32" s="123" t="s">
        <v>101</v>
      </c>
      <c r="B32" s="124"/>
      <c r="C32" s="167">
        <f>SUM(C30:C31)</f>
        <v>1</v>
      </c>
      <c r="D32" s="167">
        <f t="shared" ref="D32:F32" si="4">SUM(D30:D31)</f>
        <v>1</v>
      </c>
      <c r="E32" s="167">
        <f t="shared" si="4"/>
        <v>2</v>
      </c>
      <c r="F32" s="169">
        <f t="shared" si="4"/>
        <v>2</v>
      </c>
      <c r="G32" s="41">
        <f>SUM(G30:G31)</f>
        <v>2</v>
      </c>
      <c r="H32" s="63">
        <f>SUM(H30:H31)</f>
        <v>2</v>
      </c>
      <c r="I32" s="96">
        <f>SUM(I30:I31)</f>
        <v>8</v>
      </c>
      <c r="J32" s="96">
        <f>SUM(J30:J31)</f>
        <v>240</v>
      </c>
    </row>
    <row r="33" spans="1:10" x14ac:dyDescent="0.3">
      <c r="A33" s="125"/>
      <c r="B33" s="126"/>
      <c r="C33" s="168"/>
      <c r="D33" s="168"/>
      <c r="E33" s="168"/>
      <c r="F33" s="170"/>
      <c r="G33" s="130">
        <f>(G32+H32)/2</f>
        <v>2</v>
      </c>
      <c r="H33" s="130"/>
      <c r="I33" s="96"/>
      <c r="J33" s="96"/>
    </row>
    <row r="34" spans="1:10" ht="14.7" customHeight="1" x14ac:dyDescent="0.3">
      <c r="A34" s="81" t="s">
        <v>60</v>
      </c>
      <c r="B34" s="127"/>
      <c r="C34" s="127"/>
      <c r="D34" s="127"/>
      <c r="E34" s="127"/>
      <c r="F34" s="127"/>
      <c r="G34" s="127"/>
      <c r="H34" s="127"/>
      <c r="I34" s="127"/>
      <c r="J34" s="127"/>
    </row>
    <row r="35" spans="1:10" ht="14.7" customHeight="1" x14ac:dyDescent="0.3">
      <c r="A35" s="37">
        <v>1</v>
      </c>
      <c r="B35" s="7" t="s">
        <v>63</v>
      </c>
      <c r="C35" s="20">
        <v>2</v>
      </c>
      <c r="D35" s="20"/>
      <c r="E35" s="20"/>
      <c r="F35" s="25"/>
      <c r="G35" s="18"/>
      <c r="H35" s="18"/>
      <c r="I35" s="47">
        <f t="shared" ref="I35:I39" si="5">SUM(C35:F35)+ SUM(G35:H35)/2</f>
        <v>2</v>
      </c>
      <c r="J35" s="36">
        <f t="shared" ref="J35:J54" si="6">I35*30</f>
        <v>60</v>
      </c>
    </row>
    <row r="36" spans="1:10" ht="14.7" customHeight="1" x14ac:dyDescent="0.3">
      <c r="A36" s="37">
        <v>2</v>
      </c>
      <c r="B36" s="7" t="s">
        <v>64</v>
      </c>
      <c r="C36" s="20"/>
      <c r="D36" s="20">
        <v>2</v>
      </c>
      <c r="E36" s="20"/>
      <c r="F36" s="25"/>
      <c r="G36" s="18"/>
      <c r="H36" s="18"/>
      <c r="I36" s="47">
        <f t="shared" si="5"/>
        <v>2</v>
      </c>
      <c r="J36" s="36">
        <f t="shared" si="6"/>
        <v>60</v>
      </c>
    </row>
    <row r="37" spans="1:10" ht="14.7" customHeight="1" x14ac:dyDescent="0.3">
      <c r="A37" s="53">
        <v>3</v>
      </c>
      <c r="B37" s="7" t="s">
        <v>65</v>
      </c>
      <c r="C37" s="20">
        <v>1</v>
      </c>
      <c r="D37" s="20">
        <v>1</v>
      </c>
      <c r="E37" s="20"/>
      <c r="F37" s="25"/>
      <c r="G37" s="18"/>
      <c r="H37" s="18"/>
      <c r="I37" s="47">
        <f t="shared" si="5"/>
        <v>2</v>
      </c>
      <c r="J37" s="36">
        <f t="shared" si="6"/>
        <v>60</v>
      </c>
    </row>
    <row r="38" spans="1:10" ht="14.7" customHeight="1" x14ac:dyDescent="0.3">
      <c r="A38" s="53">
        <v>4</v>
      </c>
      <c r="B38" s="7" t="s">
        <v>66</v>
      </c>
      <c r="C38" s="20">
        <v>3</v>
      </c>
      <c r="D38" s="20"/>
      <c r="E38" s="20"/>
      <c r="F38" s="25"/>
      <c r="G38" s="18"/>
      <c r="H38" s="18"/>
      <c r="I38" s="71">
        <f t="shared" si="5"/>
        <v>3</v>
      </c>
      <c r="J38" s="36">
        <f t="shared" si="6"/>
        <v>90</v>
      </c>
    </row>
    <row r="39" spans="1:10" ht="14.7" customHeight="1" x14ac:dyDescent="0.3">
      <c r="A39" s="53">
        <v>5</v>
      </c>
      <c r="B39" s="7" t="s">
        <v>67</v>
      </c>
      <c r="C39" s="20"/>
      <c r="D39" s="20">
        <v>2</v>
      </c>
      <c r="E39" s="20">
        <v>2</v>
      </c>
      <c r="F39" s="25"/>
      <c r="G39" s="18"/>
      <c r="H39" s="18"/>
      <c r="I39" s="47">
        <f t="shared" si="5"/>
        <v>4</v>
      </c>
      <c r="J39" s="36">
        <f t="shared" si="6"/>
        <v>120</v>
      </c>
    </row>
    <row r="40" spans="1:10" ht="17.7" customHeight="1" x14ac:dyDescent="0.3">
      <c r="A40" s="53">
        <v>6</v>
      </c>
      <c r="B40" s="7" t="s">
        <v>68</v>
      </c>
      <c r="C40" s="9"/>
      <c r="D40" s="9">
        <v>2</v>
      </c>
      <c r="E40" s="9">
        <v>1</v>
      </c>
      <c r="F40" s="24"/>
      <c r="G40" s="9"/>
      <c r="H40" s="9"/>
      <c r="I40" s="47">
        <f t="shared" ref="I40:I44" si="7">SUM(C40:F40)+ SUM(G40:H40)/2</f>
        <v>3</v>
      </c>
      <c r="J40" s="36">
        <f t="shared" si="6"/>
        <v>90</v>
      </c>
    </row>
    <row r="41" spans="1:10" ht="16.2" customHeight="1" x14ac:dyDescent="0.3">
      <c r="A41" s="53">
        <v>7</v>
      </c>
      <c r="B41" s="7" t="s">
        <v>28</v>
      </c>
      <c r="C41" s="9"/>
      <c r="D41" s="9"/>
      <c r="E41" s="9">
        <v>2</v>
      </c>
      <c r="F41" s="24">
        <v>2</v>
      </c>
      <c r="G41" s="9">
        <v>2</v>
      </c>
      <c r="H41" s="9"/>
      <c r="I41" s="47">
        <f t="shared" si="7"/>
        <v>5</v>
      </c>
      <c r="J41" s="36">
        <f t="shared" si="6"/>
        <v>150</v>
      </c>
    </row>
    <row r="42" spans="1:10" ht="15" customHeight="1" x14ac:dyDescent="0.3">
      <c r="A42" s="53">
        <v>8</v>
      </c>
      <c r="B42" s="7" t="s">
        <v>69</v>
      </c>
      <c r="C42" s="9"/>
      <c r="D42" s="9"/>
      <c r="E42" s="9"/>
      <c r="F42" s="24">
        <v>3</v>
      </c>
      <c r="G42" s="9">
        <v>4</v>
      </c>
      <c r="H42" s="9"/>
      <c r="I42" s="47">
        <f t="shared" si="7"/>
        <v>5</v>
      </c>
      <c r="J42" s="36">
        <f t="shared" si="6"/>
        <v>150</v>
      </c>
    </row>
    <row r="43" spans="1:10" ht="16.5" customHeight="1" x14ac:dyDescent="0.3">
      <c r="A43" s="53">
        <v>9</v>
      </c>
      <c r="B43" s="7" t="s">
        <v>44</v>
      </c>
      <c r="C43" s="9"/>
      <c r="D43" s="9">
        <v>1</v>
      </c>
      <c r="E43" s="9">
        <v>1</v>
      </c>
      <c r="F43" s="24"/>
      <c r="G43" s="9"/>
      <c r="H43" s="9"/>
      <c r="I43" s="47">
        <f t="shared" si="7"/>
        <v>2</v>
      </c>
      <c r="J43" s="36">
        <f t="shared" si="6"/>
        <v>60</v>
      </c>
    </row>
    <row r="44" spans="1:10" ht="16.5" customHeight="1" x14ac:dyDescent="0.3">
      <c r="A44" s="175" t="s">
        <v>76</v>
      </c>
      <c r="B44" s="181"/>
      <c r="C44" s="163">
        <f>SUM(C35,C36,C37,C38,C39,C40,C41,C42,C43,)</f>
        <v>6</v>
      </c>
      <c r="D44" s="163">
        <f t="shared" ref="D44:F44" si="8">SUM(D35,D36,D37,D38,D39,D40,D41,D42,D43,)</f>
        <v>8</v>
      </c>
      <c r="E44" s="163">
        <f t="shared" si="8"/>
        <v>6</v>
      </c>
      <c r="F44" s="165">
        <f t="shared" si="8"/>
        <v>5</v>
      </c>
      <c r="G44" s="41">
        <f>SUM(G35,G36,G37,G38,G39,G40,G41,G42,G43,)</f>
        <v>6</v>
      </c>
      <c r="H44" s="41"/>
      <c r="I44" s="79">
        <f t="shared" si="7"/>
        <v>28</v>
      </c>
      <c r="J44" s="79">
        <f t="shared" si="6"/>
        <v>840</v>
      </c>
    </row>
    <row r="45" spans="1:10" ht="13.2" customHeight="1" x14ac:dyDescent="0.3">
      <c r="A45" s="182"/>
      <c r="B45" s="183"/>
      <c r="C45" s="168"/>
      <c r="D45" s="168"/>
      <c r="E45" s="168"/>
      <c r="F45" s="170"/>
      <c r="G45" s="130">
        <f>(G44+H44)/2</f>
        <v>3</v>
      </c>
      <c r="H45" s="130"/>
      <c r="I45" s="80"/>
      <c r="J45" s="80"/>
    </row>
    <row r="46" spans="1:10" ht="16.5" customHeight="1" x14ac:dyDescent="0.3">
      <c r="A46" s="171" t="s">
        <v>77</v>
      </c>
      <c r="B46" s="172"/>
      <c r="C46" s="173"/>
      <c r="D46" s="173"/>
      <c r="E46" s="173"/>
      <c r="F46" s="173"/>
      <c r="G46" s="173"/>
      <c r="H46" s="173"/>
      <c r="I46" s="173"/>
      <c r="J46" s="174"/>
    </row>
    <row r="47" spans="1:10" ht="17.7" customHeight="1" x14ac:dyDescent="0.3">
      <c r="A47" s="37">
        <v>1</v>
      </c>
      <c r="B47" s="7" t="s">
        <v>70</v>
      </c>
      <c r="C47" s="8">
        <v>5</v>
      </c>
      <c r="D47" s="9"/>
      <c r="E47" s="9"/>
      <c r="F47" s="24"/>
      <c r="G47" s="9"/>
      <c r="H47" s="9"/>
      <c r="I47" s="47">
        <f t="shared" ref="I47:I52" si="9">SUM(C47:F47)+ SUM(G47:H47)/2</f>
        <v>5</v>
      </c>
      <c r="J47" s="36">
        <f t="shared" si="6"/>
        <v>150</v>
      </c>
    </row>
    <row r="48" spans="1:10" ht="31.95" customHeight="1" x14ac:dyDescent="0.3">
      <c r="A48" s="37">
        <v>2</v>
      </c>
      <c r="B48" s="7" t="s">
        <v>71</v>
      </c>
      <c r="C48" s="9"/>
      <c r="D48" s="9">
        <v>3</v>
      </c>
      <c r="E48" s="9">
        <v>3</v>
      </c>
      <c r="F48" s="24"/>
      <c r="G48" s="9"/>
      <c r="H48" s="9"/>
      <c r="I48" s="47">
        <f t="shared" si="9"/>
        <v>6</v>
      </c>
      <c r="J48" s="36">
        <f t="shared" si="6"/>
        <v>180</v>
      </c>
    </row>
    <row r="49" spans="1:10" ht="16.2" customHeight="1" x14ac:dyDescent="0.3">
      <c r="A49" s="53">
        <v>3</v>
      </c>
      <c r="B49" s="7" t="s">
        <v>72</v>
      </c>
      <c r="C49" s="9"/>
      <c r="D49" s="9">
        <v>2</v>
      </c>
      <c r="E49" s="9">
        <v>3</v>
      </c>
      <c r="F49" s="24"/>
      <c r="G49" s="9"/>
      <c r="H49" s="9"/>
      <c r="I49" s="47">
        <f t="shared" si="9"/>
        <v>5</v>
      </c>
      <c r="J49" s="36">
        <f t="shared" si="6"/>
        <v>150</v>
      </c>
    </row>
    <row r="50" spans="1:10" ht="14.25" customHeight="1" x14ac:dyDescent="0.3">
      <c r="A50" s="53">
        <v>4</v>
      </c>
      <c r="B50" s="7" t="s">
        <v>73</v>
      </c>
      <c r="C50" s="9"/>
      <c r="D50" s="9"/>
      <c r="E50" s="9"/>
      <c r="F50" s="24">
        <v>4</v>
      </c>
      <c r="G50" s="9">
        <v>4</v>
      </c>
      <c r="H50" s="9"/>
      <c r="I50" s="47">
        <f t="shared" si="9"/>
        <v>6</v>
      </c>
      <c r="J50" s="36">
        <f t="shared" si="6"/>
        <v>180</v>
      </c>
    </row>
    <row r="51" spans="1:10" ht="14.25" customHeight="1" x14ac:dyDescent="0.3">
      <c r="A51" s="53">
        <v>5</v>
      </c>
      <c r="B51" s="7" t="s">
        <v>74</v>
      </c>
      <c r="C51" s="9"/>
      <c r="D51" s="9"/>
      <c r="E51" s="9"/>
      <c r="F51" s="24">
        <v>4</v>
      </c>
      <c r="G51" s="9">
        <v>4</v>
      </c>
      <c r="H51" s="9"/>
      <c r="I51" s="47">
        <f t="shared" si="9"/>
        <v>6</v>
      </c>
      <c r="J51" s="36">
        <f t="shared" si="6"/>
        <v>180</v>
      </c>
    </row>
    <row r="52" spans="1:10" ht="14.25" customHeight="1" x14ac:dyDescent="0.3">
      <c r="A52" s="175" t="s">
        <v>76</v>
      </c>
      <c r="B52" s="176"/>
      <c r="C52" s="163">
        <f>SUM(C47,C48,C49,C50,C51,)</f>
        <v>5</v>
      </c>
      <c r="D52" s="163">
        <f t="shared" ref="D52:F52" si="10">SUM(D47,D48,D49,D50,D51,)</f>
        <v>5</v>
      </c>
      <c r="E52" s="163">
        <f t="shared" si="10"/>
        <v>6</v>
      </c>
      <c r="F52" s="165">
        <f t="shared" si="10"/>
        <v>8</v>
      </c>
      <c r="G52" s="13">
        <f t="shared" ref="G52:H52" si="11">SUM(G47,G48,G50,G51,)</f>
        <v>8</v>
      </c>
      <c r="H52" s="13">
        <f t="shared" si="11"/>
        <v>0</v>
      </c>
      <c r="I52" s="79">
        <f t="shared" si="9"/>
        <v>28</v>
      </c>
      <c r="J52" s="79">
        <f t="shared" si="6"/>
        <v>840</v>
      </c>
    </row>
    <row r="53" spans="1:10" ht="14.25" customHeight="1" x14ac:dyDescent="0.3">
      <c r="A53" s="177"/>
      <c r="B53" s="178"/>
      <c r="C53" s="179"/>
      <c r="D53" s="179"/>
      <c r="E53" s="179"/>
      <c r="F53" s="180"/>
      <c r="G53" s="130">
        <f>(G52+H52)/2</f>
        <v>4</v>
      </c>
      <c r="H53" s="130"/>
      <c r="I53" s="80"/>
      <c r="J53" s="80"/>
    </row>
    <row r="54" spans="1:10" x14ac:dyDescent="0.3">
      <c r="A54" s="117" t="s">
        <v>29</v>
      </c>
      <c r="B54" s="118"/>
      <c r="C54" s="167">
        <f t="shared" ref="C54:I54" si="12">SUM(C44,C52,)</f>
        <v>11</v>
      </c>
      <c r="D54" s="167">
        <f t="shared" si="12"/>
        <v>13</v>
      </c>
      <c r="E54" s="167">
        <f t="shared" si="12"/>
        <v>12</v>
      </c>
      <c r="F54" s="169">
        <f t="shared" si="12"/>
        <v>13</v>
      </c>
      <c r="G54" s="41">
        <f t="shared" si="12"/>
        <v>14</v>
      </c>
      <c r="H54" s="41">
        <f t="shared" si="12"/>
        <v>0</v>
      </c>
      <c r="I54" s="96">
        <f t="shared" si="12"/>
        <v>56</v>
      </c>
      <c r="J54" s="96">
        <f t="shared" si="6"/>
        <v>1680</v>
      </c>
    </row>
    <row r="55" spans="1:10" x14ac:dyDescent="0.3">
      <c r="A55" s="119"/>
      <c r="B55" s="120"/>
      <c r="C55" s="168"/>
      <c r="D55" s="168"/>
      <c r="E55" s="168"/>
      <c r="F55" s="170"/>
      <c r="G55" s="85">
        <f>(G54+H54)/2</f>
        <v>7</v>
      </c>
      <c r="H55" s="86"/>
      <c r="I55" s="96"/>
      <c r="J55" s="96"/>
    </row>
    <row r="56" spans="1:10" x14ac:dyDescent="0.3">
      <c r="A56" s="113" t="s">
        <v>85</v>
      </c>
      <c r="B56" s="114"/>
      <c r="C56" s="167">
        <f t="shared" ref="C56:I56" si="13">SUM(C27,C32,C54,)</f>
        <v>34</v>
      </c>
      <c r="D56" s="167">
        <f t="shared" si="13"/>
        <v>35</v>
      </c>
      <c r="E56" s="167">
        <f t="shared" si="13"/>
        <v>36</v>
      </c>
      <c r="F56" s="169">
        <f t="shared" si="13"/>
        <v>35</v>
      </c>
      <c r="G56" s="41">
        <f t="shared" si="13"/>
        <v>34</v>
      </c>
      <c r="H56" s="41">
        <f t="shared" si="13"/>
        <v>20</v>
      </c>
      <c r="I56" s="167">
        <f t="shared" si="13"/>
        <v>167</v>
      </c>
      <c r="J56" s="96">
        <f>I56*30</f>
        <v>5010</v>
      </c>
    </row>
    <row r="57" spans="1:10" x14ac:dyDescent="0.3">
      <c r="A57" s="115"/>
      <c r="B57" s="116"/>
      <c r="C57" s="168"/>
      <c r="D57" s="168"/>
      <c r="E57" s="168"/>
      <c r="F57" s="170"/>
      <c r="G57" s="85">
        <f>(G56+H56)/2</f>
        <v>27</v>
      </c>
      <c r="H57" s="86"/>
      <c r="I57" s="168"/>
      <c r="J57" s="96"/>
    </row>
    <row r="58" spans="1:10" ht="33.75" customHeight="1" x14ac:dyDescent="0.3">
      <c r="A58" s="81" t="s">
        <v>97</v>
      </c>
      <c r="B58" s="82"/>
      <c r="C58" s="54"/>
      <c r="D58" s="54">
        <v>1</v>
      </c>
      <c r="E58" s="54">
        <v>1</v>
      </c>
      <c r="F58" s="55"/>
      <c r="G58" s="58"/>
      <c r="H58" s="59"/>
      <c r="I58" s="67">
        <f t="shared" ref="I58" si="14">SUM(C58:F58)+ SUM(G58:H58)/2</f>
        <v>2</v>
      </c>
      <c r="J58" s="62">
        <f t="shared" ref="J58:J59" si="15">I58*30</f>
        <v>60</v>
      </c>
    </row>
    <row r="59" spans="1:10" ht="21" customHeight="1" x14ac:dyDescent="0.3">
      <c r="A59" s="83" t="s">
        <v>96</v>
      </c>
      <c r="B59" s="84"/>
      <c r="C59" s="9"/>
      <c r="D59" s="9">
        <f>SUM(D30,D58,)</f>
        <v>1</v>
      </c>
      <c r="E59" s="9">
        <f>SUM(E30,E58,)</f>
        <v>2</v>
      </c>
      <c r="F59" s="24">
        <f>SUM(F30,F58,)</f>
        <v>1</v>
      </c>
      <c r="G59" s="9"/>
      <c r="H59" s="9"/>
      <c r="I59" s="67">
        <f>SUM(C59:F59)+ SUM(G59:H59)/2</f>
        <v>4</v>
      </c>
      <c r="J59" s="62">
        <f t="shared" si="15"/>
        <v>120</v>
      </c>
    </row>
    <row r="60" spans="1:10" ht="18.75" customHeight="1" x14ac:dyDescent="0.3">
      <c r="A60" s="132" t="s">
        <v>87</v>
      </c>
      <c r="B60" s="161"/>
      <c r="C60" s="163">
        <f t="shared" ref="C60:H60" si="16">SUM(C56,C59,)</f>
        <v>34</v>
      </c>
      <c r="D60" s="163">
        <f t="shared" si="16"/>
        <v>36</v>
      </c>
      <c r="E60" s="163">
        <f>SUM(E56,E59,)-1</f>
        <v>37</v>
      </c>
      <c r="F60" s="165">
        <f>SUM(F56,F59,)-1</f>
        <v>35</v>
      </c>
      <c r="G60" s="56">
        <f t="shared" si="16"/>
        <v>34</v>
      </c>
      <c r="H60" s="68">
        <f t="shared" si="16"/>
        <v>20</v>
      </c>
      <c r="I60" s="79">
        <f>SUM(I56,(I59-2),)</f>
        <v>169</v>
      </c>
      <c r="J60" s="79">
        <f t="shared" ref="J60" si="17">I60*30</f>
        <v>5070</v>
      </c>
    </row>
    <row r="61" spans="1:10" ht="17.25" customHeight="1" x14ac:dyDescent="0.3">
      <c r="A61" s="134"/>
      <c r="B61" s="162"/>
      <c r="C61" s="164"/>
      <c r="D61" s="164"/>
      <c r="E61" s="164"/>
      <c r="F61" s="166"/>
      <c r="G61" s="85">
        <f>(G60+H60)/2</f>
        <v>27</v>
      </c>
      <c r="H61" s="86"/>
      <c r="I61" s="80"/>
      <c r="J61" s="80"/>
    </row>
    <row r="62" spans="1:10" ht="17.25" customHeight="1" x14ac:dyDescent="0.3">
      <c r="A62" s="37">
        <v>1</v>
      </c>
      <c r="B62" s="7" t="s">
        <v>36</v>
      </c>
      <c r="C62" s="14" t="s">
        <v>75</v>
      </c>
      <c r="D62" s="14" t="s">
        <v>75</v>
      </c>
      <c r="E62" s="14" t="s">
        <v>75</v>
      </c>
      <c r="F62" s="26"/>
      <c r="G62" s="154"/>
      <c r="H62" s="155"/>
      <c r="I62" s="47">
        <v>1.17</v>
      </c>
      <c r="J62" s="36">
        <v>42</v>
      </c>
    </row>
    <row r="63" spans="1:10" ht="13.5" customHeight="1" x14ac:dyDescent="0.3">
      <c r="A63" s="37">
        <v>2</v>
      </c>
      <c r="B63" s="7" t="s">
        <v>35</v>
      </c>
      <c r="C63" s="9">
        <v>2</v>
      </c>
      <c r="D63" s="8">
        <v>2</v>
      </c>
      <c r="E63" s="8">
        <v>2</v>
      </c>
      <c r="F63" s="23">
        <v>2</v>
      </c>
      <c r="G63" s="8">
        <v>2</v>
      </c>
      <c r="H63" s="8">
        <v>2</v>
      </c>
      <c r="I63" s="47">
        <f t="shared" ref="I63" si="18">SUM(C63:F63)+ SUM(G63:H63)/2</f>
        <v>10</v>
      </c>
      <c r="J63" s="36">
        <f>I63*30</f>
        <v>300</v>
      </c>
    </row>
    <row r="64" spans="1:10" ht="13.5" customHeight="1" x14ac:dyDescent="0.3">
      <c r="A64" s="53">
        <v>3</v>
      </c>
      <c r="B64" s="15" t="s">
        <v>98</v>
      </c>
      <c r="C64" s="21"/>
      <c r="D64" s="16" t="s">
        <v>51</v>
      </c>
      <c r="E64" s="16" t="s">
        <v>51</v>
      </c>
      <c r="F64" s="27"/>
      <c r="G64" s="154"/>
      <c r="H64" s="156"/>
      <c r="I64" s="36">
        <v>0.28000000000000003</v>
      </c>
      <c r="J64" s="46">
        <v>10</v>
      </c>
    </row>
    <row r="65" spans="1:10" x14ac:dyDescent="0.3">
      <c r="A65" s="101" t="s">
        <v>30</v>
      </c>
      <c r="B65" s="102"/>
      <c r="C65" s="157">
        <f>SUM(C60,C63,)</f>
        <v>36</v>
      </c>
      <c r="D65" s="157">
        <f>SUM(D60,D63,)</f>
        <v>38</v>
      </c>
      <c r="E65" s="157">
        <f>SUM(E60,E63,)</f>
        <v>39</v>
      </c>
      <c r="F65" s="159">
        <f>SUM(F60,F63,)</f>
        <v>37</v>
      </c>
      <c r="G65" s="51">
        <f>+SUM(G60,G63,)</f>
        <v>36</v>
      </c>
      <c r="H65" s="51">
        <f>+SUM(H60,H63,)</f>
        <v>22</v>
      </c>
      <c r="I65" s="148">
        <f>SUM(I60,I62,I63,I64,)</f>
        <v>180.45</v>
      </c>
      <c r="J65" s="149">
        <f>SUM(J60,J62,J63,J64,)</f>
        <v>5422</v>
      </c>
    </row>
    <row r="66" spans="1:10" x14ac:dyDescent="0.3">
      <c r="A66" s="103"/>
      <c r="B66" s="104"/>
      <c r="C66" s="158"/>
      <c r="D66" s="158"/>
      <c r="E66" s="158"/>
      <c r="F66" s="160"/>
      <c r="G66" s="150">
        <f>(G65+H65)/2</f>
        <v>29</v>
      </c>
      <c r="H66" s="151"/>
      <c r="I66" s="148"/>
      <c r="J66" s="149"/>
    </row>
    <row r="67" spans="1:10" ht="23.4" customHeight="1" x14ac:dyDescent="0.3">
      <c r="A67" s="152" t="s">
        <v>99</v>
      </c>
      <c r="B67" s="153"/>
      <c r="C67" s="153"/>
      <c r="D67" s="153"/>
      <c r="E67" s="153"/>
      <c r="F67" s="153"/>
      <c r="G67" s="153"/>
      <c r="H67" s="153"/>
      <c r="I67" s="153"/>
      <c r="J67" s="153"/>
    </row>
    <row r="68" spans="1:10" x14ac:dyDescent="0.3">
      <c r="A68" s="10"/>
      <c r="B68" s="97" t="s">
        <v>79</v>
      </c>
      <c r="C68" s="97"/>
      <c r="D68" s="97"/>
      <c r="E68" s="97"/>
      <c r="F68" s="96" t="s">
        <v>31</v>
      </c>
      <c r="G68" s="96"/>
      <c r="H68" s="96"/>
      <c r="I68" s="96" t="s">
        <v>32</v>
      </c>
      <c r="J68" s="96"/>
    </row>
    <row r="69" spans="1:10" x14ac:dyDescent="0.3">
      <c r="A69" s="10"/>
      <c r="B69" s="92" t="s">
        <v>33</v>
      </c>
      <c r="C69" s="92"/>
      <c r="D69" s="92"/>
      <c r="E69" s="92"/>
      <c r="F69" s="98">
        <v>4</v>
      </c>
      <c r="G69" s="99"/>
      <c r="H69" s="100"/>
      <c r="I69" s="146">
        <v>140</v>
      </c>
      <c r="J69" s="147"/>
    </row>
    <row r="70" spans="1:10" x14ac:dyDescent="0.3">
      <c r="A70" s="10"/>
      <c r="B70" s="92" t="s">
        <v>58</v>
      </c>
      <c r="C70" s="92"/>
      <c r="D70" s="92"/>
      <c r="E70" s="92"/>
      <c r="F70" s="93">
        <v>4</v>
      </c>
      <c r="G70" s="93"/>
      <c r="H70" s="93"/>
      <c r="I70" s="93">
        <v>140</v>
      </c>
      <c r="J70" s="93"/>
    </row>
    <row r="71" spans="1:10" x14ac:dyDescent="0.3">
      <c r="A71" s="10"/>
      <c r="B71" s="95" t="s">
        <v>34</v>
      </c>
      <c r="C71" s="95"/>
      <c r="D71" s="95"/>
      <c r="E71" s="95"/>
      <c r="F71" s="96">
        <f>SUM(F69:F70)</f>
        <v>8</v>
      </c>
      <c r="G71" s="96"/>
      <c r="H71" s="96"/>
      <c r="I71" s="96">
        <f>SUM(I69:I70)</f>
        <v>280</v>
      </c>
      <c r="J71" s="96"/>
    </row>
    <row r="72" spans="1:10" ht="15" customHeight="1" x14ac:dyDescent="0.3">
      <c r="A72" s="145" t="s">
        <v>84</v>
      </c>
      <c r="B72" s="145"/>
      <c r="C72" s="145"/>
      <c r="D72" s="145"/>
      <c r="E72" s="145"/>
      <c r="F72" s="145"/>
      <c r="G72" s="145"/>
      <c r="H72" s="145"/>
      <c r="I72" s="145"/>
      <c r="J72" s="145"/>
    </row>
    <row r="73" spans="1:10" ht="15" customHeight="1" x14ac:dyDescent="0.3">
      <c r="A73" s="145" t="s">
        <v>59</v>
      </c>
      <c r="B73" s="145"/>
      <c r="C73" s="145"/>
      <c r="D73" s="145"/>
      <c r="E73" s="145"/>
      <c r="F73" s="145"/>
      <c r="G73" s="145"/>
      <c r="H73" s="145"/>
      <c r="I73" s="145"/>
      <c r="J73" s="145"/>
    </row>
    <row r="74" spans="1:10" ht="15" customHeight="1" x14ac:dyDescent="0.3">
      <c r="A74" s="74"/>
      <c r="B74" s="74"/>
      <c r="C74" s="74"/>
      <c r="D74" s="74"/>
      <c r="E74" s="74"/>
      <c r="F74" s="74"/>
      <c r="G74" s="74"/>
      <c r="H74" s="74"/>
      <c r="I74" s="74"/>
      <c r="J74" s="74"/>
    </row>
    <row r="75" spans="1:10" x14ac:dyDescent="0.3">
      <c r="B75" s="136" t="s">
        <v>80</v>
      </c>
      <c r="C75" s="136"/>
      <c r="D75" s="136"/>
      <c r="E75" s="136"/>
      <c r="F75" s="136"/>
      <c r="G75" s="136"/>
      <c r="H75" s="136"/>
      <c r="I75" s="136"/>
      <c r="J75" s="136"/>
    </row>
  </sheetData>
  <mergeCells count="104">
    <mergeCell ref="A1:J1"/>
    <mergeCell ref="A2:J2"/>
    <mergeCell ref="A3:J3"/>
    <mergeCell ref="A4:J4"/>
    <mergeCell ref="A5:J5"/>
    <mergeCell ref="A6:J6"/>
    <mergeCell ref="A7:A9"/>
    <mergeCell ref="B7:B9"/>
    <mergeCell ref="C7:H7"/>
    <mergeCell ref="I7:J8"/>
    <mergeCell ref="C8:C9"/>
    <mergeCell ref="D8:D9"/>
    <mergeCell ref="E8:E9"/>
    <mergeCell ref="F8:F9"/>
    <mergeCell ref="G8:H8"/>
    <mergeCell ref="A10:J10"/>
    <mergeCell ref="A27:B28"/>
    <mergeCell ref="C27:C28"/>
    <mergeCell ref="D27:D28"/>
    <mergeCell ref="E27:E28"/>
    <mergeCell ref="F27:F28"/>
    <mergeCell ref="I27:I28"/>
    <mergeCell ref="J27:J28"/>
    <mergeCell ref="G28:H28"/>
    <mergeCell ref="A29:J29"/>
    <mergeCell ref="A32:B33"/>
    <mergeCell ref="C32:C33"/>
    <mergeCell ref="D32:D33"/>
    <mergeCell ref="E32:E33"/>
    <mergeCell ref="F32:F33"/>
    <mergeCell ref="I32:I33"/>
    <mergeCell ref="J32:J33"/>
    <mergeCell ref="G33:H33"/>
    <mergeCell ref="A30:A31"/>
    <mergeCell ref="A34:J34"/>
    <mergeCell ref="A44:B45"/>
    <mergeCell ref="C44:C45"/>
    <mergeCell ref="D44:D45"/>
    <mergeCell ref="E44:E45"/>
    <mergeCell ref="F44:F45"/>
    <mergeCell ref="I44:I45"/>
    <mergeCell ref="J44:J45"/>
    <mergeCell ref="G45:H45"/>
    <mergeCell ref="A46:J46"/>
    <mergeCell ref="A52:B53"/>
    <mergeCell ref="C52:C53"/>
    <mergeCell ref="D52:D53"/>
    <mergeCell ref="E52:E53"/>
    <mergeCell ref="F52:F53"/>
    <mergeCell ref="I52:I53"/>
    <mergeCell ref="J52:J53"/>
    <mergeCell ref="G53:H53"/>
    <mergeCell ref="A58:B58"/>
    <mergeCell ref="A60:B61"/>
    <mergeCell ref="C60:C61"/>
    <mergeCell ref="D60:D61"/>
    <mergeCell ref="E60:E61"/>
    <mergeCell ref="F60:F61"/>
    <mergeCell ref="J54:J55"/>
    <mergeCell ref="G55:H55"/>
    <mergeCell ref="A56:B57"/>
    <mergeCell ref="C56:C57"/>
    <mergeCell ref="D56:D57"/>
    <mergeCell ref="E56:E57"/>
    <mergeCell ref="F56:F57"/>
    <mergeCell ref="I56:I57"/>
    <mergeCell ref="J56:J57"/>
    <mergeCell ref="G57:H57"/>
    <mergeCell ref="A54:B55"/>
    <mergeCell ref="C54:C55"/>
    <mergeCell ref="D54:D55"/>
    <mergeCell ref="E54:E55"/>
    <mergeCell ref="F54:F55"/>
    <mergeCell ref="I54:I55"/>
    <mergeCell ref="A59:B59"/>
    <mergeCell ref="I65:I66"/>
    <mergeCell ref="J65:J66"/>
    <mergeCell ref="G66:H66"/>
    <mergeCell ref="A67:J67"/>
    <mergeCell ref="B68:E68"/>
    <mergeCell ref="F68:H68"/>
    <mergeCell ref="I68:J68"/>
    <mergeCell ref="I60:I61"/>
    <mergeCell ref="J60:J61"/>
    <mergeCell ref="G61:H61"/>
    <mergeCell ref="G62:H62"/>
    <mergeCell ref="G64:H64"/>
    <mergeCell ref="A65:B66"/>
    <mergeCell ref="C65:C66"/>
    <mergeCell ref="D65:D66"/>
    <mergeCell ref="E65:E66"/>
    <mergeCell ref="F65:F66"/>
    <mergeCell ref="B71:E71"/>
    <mergeCell ref="F71:H71"/>
    <mergeCell ref="I71:J71"/>
    <mergeCell ref="A72:J72"/>
    <mergeCell ref="A73:J73"/>
    <mergeCell ref="B75:J75"/>
    <mergeCell ref="B69:E69"/>
    <mergeCell ref="F69:H69"/>
    <mergeCell ref="I69:J69"/>
    <mergeCell ref="B70:E70"/>
    <mergeCell ref="F70:H70"/>
    <mergeCell ref="I70:J70"/>
  </mergeCells>
  <printOptions horizontalCentered="1"/>
  <pageMargins left="0.31496062992125984" right="0.31496062992125984" top="0.19685039370078741" bottom="0.35433070866141736" header="0" footer="0"/>
  <pageSetup paperSize="9" scale="6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J77"/>
  <sheetViews>
    <sheetView topLeftCell="A49" zoomScaleNormal="100" workbookViewId="0">
      <selection activeCell="D56" sqref="D56:D57"/>
    </sheetView>
  </sheetViews>
  <sheetFormatPr defaultRowHeight="14.4" x14ac:dyDescent="0.3"/>
  <cols>
    <col min="1" max="1" width="4.5546875" customWidth="1"/>
    <col min="2" max="2" width="72" customWidth="1"/>
    <col min="3" max="3" width="9.33203125" customWidth="1"/>
    <col min="4" max="4" width="8.44140625" customWidth="1"/>
    <col min="5" max="6" width="8.33203125" customWidth="1"/>
    <col min="7" max="7" width="6.33203125" customWidth="1"/>
    <col min="8" max="8" width="6.5546875" customWidth="1"/>
    <col min="9" max="9" width="15.33203125" customWidth="1"/>
    <col min="10" max="10" width="14.33203125" customWidth="1"/>
  </cols>
  <sheetData>
    <row r="1" spans="1:10" ht="17.399999999999999" x14ac:dyDescent="0.3">
      <c r="A1" s="139" t="s">
        <v>91</v>
      </c>
      <c r="B1" s="139"/>
      <c r="C1" s="139"/>
      <c r="D1" s="139"/>
      <c r="E1" s="139"/>
      <c r="F1" s="139"/>
      <c r="G1" s="139"/>
      <c r="H1" s="139"/>
      <c r="I1" s="139"/>
      <c r="J1" s="139"/>
    </row>
    <row r="2" spans="1:10" x14ac:dyDescent="0.3">
      <c r="A2" s="140" t="s">
        <v>61</v>
      </c>
      <c r="B2" s="140"/>
      <c r="C2" s="140"/>
      <c r="D2" s="140"/>
      <c r="E2" s="140"/>
      <c r="F2" s="140"/>
      <c r="G2" s="140"/>
      <c r="H2" s="140"/>
      <c r="I2" s="140"/>
      <c r="J2" s="140"/>
    </row>
    <row r="3" spans="1:10" x14ac:dyDescent="0.3">
      <c r="A3" s="140" t="s">
        <v>78</v>
      </c>
      <c r="B3" s="140"/>
      <c r="C3" s="140"/>
      <c r="D3" s="140"/>
      <c r="E3" s="140"/>
      <c r="F3" s="140"/>
      <c r="G3" s="140"/>
      <c r="H3" s="140"/>
      <c r="I3" s="140"/>
      <c r="J3" s="140"/>
    </row>
    <row r="4" spans="1:10" x14ac:dyDescent="0.3">
      <c r="A4" s="140" t="s">
        <v>54</v>
      </c>
      <c r="B4" s="140"/>
      <c r="C4" s="140"/>
      <c r="D4" s="140"/>
      <c r="E4" s="140"/>
      <c r="F4" s="140"/>
      <c r="G4" s="140"/>
      <c r="H4" s="140"/>
      <c r="I4" s="140"/>
      <c r="J4" s="140"/>
    </row>
    <row r="5" spans="1:10" x14ac:dyDescent="0.3">
      <c r="A5" s="141" t="s">
        <v>42</v>
      </c>
      <c r="B5" s="141"/>
      <c r="C5" s="141"/>
      <c r="D5" s="141"/>
      <c r="E5" s="141"/>
      <c r="F5" s="141"/>
      <c r="G5" s="141"/>
      <c r="H5" s="141"/>
      <c r="I5" s="141"/>
      <c r="J5" s="141"/>
    </row>
    <row r="6" spans="1:10" x14ac:dyDescent="0.3">
      <c r="A6" s="138" t="s">
        <v>48</v>
      </c>
      <c r="B6" s="138"/>
      <c r="C6" s="138"/>
      <c r="D6" s="138"/>
      <c r="E6" s="138"/>
      <c r="F6" s="138"/>
      <c r="G6" s="138"/>
      <c r="H6" s="138"/>
      <c r="I6" s="138"/>
      <c r="J6" s="138"/>
    </row>
    <row r="7" spans="1:10" x14ac:dyDescent="0.3">
      <c r="A7" s="185" t="s">
        <v>2</v>
      </c>
      <c r="B7" s="185" t="s">
        <v>3</v>
      </c>
      <c r="C7" s="187" t="s">
        <v>4</v>
      </c>
      <c r="D7" s="187"/>
      <c r="E7" s="187"/>
      <c r="F7" s="187"/>
      <c r="G7" s="187"/>
      <c r="H7" s="187"/>
      <c r="I7" s="188" t="s">
        <v>55</v>
      </c>
      <c r="J7" s="188"/>
    </row>
    <row r="8" spans="1:10" ht="14.4" customHeight="1" x14ac:dyDescent="0.3">
      <c r="A8" s="185"/>
      <c r="B8" s="185"/>
      <c r="C8" s="189" t="s">
        <v>6</v>
      </c>
      <c r="D8" s="189" t="s">
        <v>7</v>
      </c>
      <c r="E8" s="191" t="s">
        <v>8</v>
      </c>
      <c r="F8" s="189" t="s">
        <v>9</v>
      </c>
      <c r="G8" s="193" t="s">
        <v>52</v>
      </c>
      <c r="H8" s="193"/>
      <c r="I8" s="188"/>
      <c r="J8" s="188"/>
    </row>
    <row r="9" spans="1:10" ht="30" customHeight="1" x14ac:dyDescent="0.3">
      <c r="A9" s="186"/>
      <c r="B9" s="186"/>
      <c r="C9" s="190"/>
      <c r="D9" s="190"/>
      <c r="E9" s="192"/>
      <c r="F9" s="196"/>
      <c r="G9" s="50" t="s">
        <v>6</v>
      </c>
      <c r="H9" s="50" t="s">
        <v>7</v>
      </c>
      <c r="I9" s="1" t="s">
        <v>38</v>
      </c>
      <c r="J9" s="1" t="s">
        <v>10</v>
      </c>
    </row>
    <row r="10" spans="1:10" x14ac:dyDescent="0.3">
      <c r="A10" s="128" t="s">
        <v>11</v>
      </c>
      <c r="B10" s="129"/>
      <c r="C10" s="129"/>
      <c r="D10" s="129"/>
      <c r="E10" s="129"/>
      <c r="F10" s="129"/>
      <c r="G10" s="129"/>
      <c r="H10" s="129"/>
      <c r="I10" s="129"/>
      <c r="J10" s="129"/>
    </row>
    <row r="11" spans="1:10" ht="18.75" customHeight="1" x14ac:dyDescent="0.3">
      <c r="A11" s="2">
        <v>1</v>
      </c>
      <c r="B11" s="3" t="s">
        <v>12</v>
      </c>
      <c r="C11" s="4">
        <v>3</v>
      </c>
      <c r="D11" s="4">
        <v>3</v>
      </c>
      <c r="E11" s="22">
        <v>3</v>
      </c>
      <c r="F11" s="4">
        <v>3</v>
      </c>
      <c r="G11" s="4">
        <v>4</v>
      </c>
      <c r="H11" s="4">
        <v>4</v>
      </c>
      <c r="I11" s="47">
        <f>SUM(C11:F11)+ SUM(G11:H11)/2</f>
        <v>16</v>
      </c>
      <c r="J11" s="36">
        <f>I11*30</f>
        <v>480</v>
      </c>
    </row>
    <row r="12" spans="1:10" ht="16.5" customHeight="1" x14ac:dyDescent="0.3">
      <c r="A12" s="37">
        <v>2</v>
      </c>
      <c r="B12" s="7" t="s">
        <v>37</v>
      </c>
      <c r="C12" s="8">
        <v>2</v>
      </c>
      <c r="D12" s="8">
        <v>2</v>
      </c>
      <c r="E12" s="23">
        <v>2</v>
      </c>
      <c r="F12" s="8">
        <v>3</v>
      </c>
      <c r="G12" s="8">
        <v>3</v>
      </c>
      <c r="H12" s="8">
        <v>3</v>
      </c>
      <c r="I12" s="47">
        <f t="shared" ref="I12:I26" si="0">SUM(C12:F12)+ SUM(G12:H12)/2</f>
        <v>12</v>
      </c>
      <c r="J12" s="36">
        <f t="shared" ref="J12:J26" si="1">I12*30</f>
        <v>360</v>
      </c>
    </row>
    <row r="13" spans="1:10" ht="18" customHeight="1" x14ac:dyDescent="0.3">
      <c r="A13" s="2">
        <v>3</v>
      </c>
      <c r="B13" s="7" t="s">
        <v>41</v>
      </c>
      <c r="C13" s="8">
        <v>2</v>
      </c>
      <c r="D13" s="8">
        <v>2</v>
      </c>
      <c r="E13" s="23">
        <v>2</v>
      </c>
      <c r="F13" s="8">
        <v>1</v>
      </c>
      <c r="G13" s="8">
        <v>1</v>
      </c>
      <c r="H13" s="8">
        <v>1</v>
      </c>
      <c r="I13" s="47">
        <f t="shared" si="0"/>
        <v>8</v>
      </c>
      <c r="J13" s="36">
        <f t="shared" si="1"/>
        <v>240</v>
      </c>
    </row>
    <row r="14" spans="1:10" ht="18" customHeight="1" x14ac:dyDescent="0.3">
      <c r="A14" s="37">
        <v>4</v>
      </c>
      <c r="B14" s="7" t="s">
        <v>50</v>
      </c>
      <c r="C14" s="8">
        <v>1</v>
      </c>
      <c r="D14" s="8"/>
      <c r="E14" s="23"/>
      <c r="F14" s="8"/>
      <c r="G14" s="8"/>
      <c r="H14" s="8"/>
      <c r="I14" s="47">
        <f t="shared" si="0"/>
        <v>1</v>
      </c>
      <c r="J14" s="36">
        <f t="shared" si="1"/>
        <v>30</v>
      </c>
    </row>
    <row r="15" spans="1:10" x14ac:dyDescent="0.3">
      <c r="A15" s="2">
        <v>5</v>
      </c>
      <c r="B15" s="7" t="s">
        <v>14</v>
      </c>
      <c r="C15" s="8">
        <v>2</v>
      </c>
      <c r="D15" s="8">
        <v>2</v>
      </c>
      <c r="E15" s="23">
        <v>2</v>
      </c>
      <c r="F15" s="8">
        <v>1</v>
      </c>
      <c r="G15" s="8">
        <v>1</v>
      </c>
      <c r="H15" s="8">
        <v>1</v>
      </c>
      <c r="I15" s="47">
        <f t="shared" si="0"/>
        <v>8</v>
      </c>
      <c r="J15" s="36">
        <f t="shared" si="1"/>
        <v>240</v>
      </c>
    </row>
    <row r="16" spans="1:10" ht="18.75" customHeight="1" x14ac:dyDescent="0.3">
      <c r="A16" s="37">
        <v>6</v>
      </c>
      <c r="B16" s="7" t="s">
        <v>15</v>
      </c>
      <c r="C16" s="8"/>
      <c r="D16" s="8"/>
      <c r="E16" s="23"/>
      <c r="F16" s="8">
        <v>1</v>
      </c>
      <c r="G16" s="8">
        <v>1</v>
      </c>
      <c r="H16" s="8">
        <v>1</v>
      </c>
      <c r="I16" s="47">
        <f t="shared" si="0"/>
        <v>2</v>
      </c>
      <c r="J16" s="36">
        <f t="shared" si="1"/>
        <v>60</v>
      </c>
    </row>
    <row r="17" spans="1:10" ht="15" customHeight="1" x14ac:dyDescent="0.3">
      <c r="A17" s="2">
        <v>7</v>
      </c>
      <c r="B17" s="7" t="s">
        <v>16</v>
      </c>
      <c r="C17" s="8"/>
      <c r="D17" s="8">
        <v>1</v>
      </c>
      <c r="E17" s="23">
        <v>1</v>
      </c>
      <c r="F17" s="8"/>
      <c r="G17" s="8"/>
      <c r="H17" s="8"/>
      <c r="I17" s="47">
        <f t="shared" si="0"/>
        <v>2</v>
      </c>
      <c r="J17" s="36">
        <f t="shared" si="1"/>
        <v>60</v>
      </c>
    </row>
    <row r="18" spans="1:10" ht="14.25" customHeight="1" x14ac:dyDescent="0.3">
      <c r="A18" s="37">
        <v>8</v>
      </c>
      <c r="B18" s="7" t="s">
        <v>17</v>
      </c>
      <c r="C18" s="8">
        <v>1</v>
      </c>
      <c r="D18" s="8">
        <v>1</v>
      </c>
      <c r="E18" s="23">
        <v>1</v>
      </c>
      <c r="F18" s="8">
        <v>1</v>
      </c>
      <c r="G18" s="8"/>
      <c r="H18" s="8"/>
      <c r="I18" s="47">
        <f t="shared" si="0"/>
        <v>4</v>
      </c>
      <c r="J18" s="36">
        <f t="shared" si="1"/>
        <v>120</v>
      </c>
    </row>
    <row r="19" spans="1:10" ht="13.5" customHeight="1" x14ac:dyDescent="0.3">
      <c r="A19" s="2">
        <v>9</v>
      </c>
      <c r="B19" s="7" t="s">
        <v>18</v>
      </c>
      <c r="C19" s="8">
        <v>1</v>
      </c>
      <c r="D19" s="8">
        <v>1</v>
      </c>
      <c r="E19" s="23">
        <v>1</v>
      </c>
      <c r="F19" s="8">
        <v>1</v>
      </c>
      <c r="G19" s="8"/>
      <c r="H19" s="8"/>
      <c r="I19" s="47">
        <f t="shared" si="0"/>
        <v>4</v>
      </c>
      <c r="J19" s="36">
        <f t="shared" si="1"/>
        <v>120</v>
      </c>
    </row>
    <row r="20" spans="1:10" x14ac:dyDescent="0.3">
      <c r="A20" s="37">
        <v>10</v>
      </c>
      <c r="B20" s="7" t="s">
        <v>19</v>
      </c>
      <c r="C20" s="8">
        <v>1</v>
      </c>
      <c r="D20" s="8">
        <v>1</v>
      </c>
      <c r="E20" s="23">
        <v>1</v>
      </c>
      <c r="F20" s="8">
        <v>1</v>
      </c>
      <c r="G20" s="8"/>
      <c r="H20" s="8"/>
      <c r="I20" s="47">
        <f t="shared" si="0"/>
        <v>4</v>
      </c>
      <c r="J20" s="36">
        <f t="shared" si="1"/>
        <v>120</v>
      </c>
    </row>
    <row r="21" spans="1:10" x14ac:dyDescent="0.3">
      <c r="A21" s="2">
        <v>11</v>
      </c>
      <c r="B21" s="7" t="s">
        <v>20</v>
      </c>
      <c r="C21" s="8">
        <v>1</v>
      </c>
      <c r="D21" s="8">
        <v>1</v>
      </c>
      <c r="E21" s="23">
        <v>1</v>
      </c>
      <c r="F21" s="8">
        <v>1</v>
      </c>
      <c r="G21" s="8"/>
      <c r="H21" s="8"/>
      <c r="I21" s="47">
        <f t="shared" si="0"/>
        <v>4</v>
      </c>
      <c r="J21" s="36">
        <f t="shared" si="1"/>
        <v>120</v>
      </c>
    </row>
    <row r="22" spans="1:10" ht="16.5" customHeight="1" x14ac:dyDescent="0.3">
      <c r="A22" s="37">
        <v>12</v>
      </c>
      <c r="B22" s="7" t="s">
        <v>62</v>
      </c>
      <c r="C22" s="8">
        <v>2</v>
      </c>
      <c r="D22" s="8">
        <v>2</v>
      </c>
      <c r="E22" s="23">
        <v>3</v>
      </c>
      <c r="F22" s="8">
        <v>3</v>
      </c>
      <c r="G22" s="8">
        <v>4</v>
      </c>
      <c r="H22" s="8">
        <v>4</v>
      </c>
      <c r="I22" s="47">
        <f t="shared" si="0"/>
        <v>14</v>
      </c>
      <c r="J22" s="36">
        <f t="shared" si="1"/>
        <v>420</v>
      </c>
    </row>
    <row r="23" spans="1:10" ht="17.25" customHeight="1" x14ac:dyDescent="0.3">
      <c r="A23" s="2">
        <v>13</v>
      </c>
      <c r="B23" s="7" t="s">
        <v>21</v>
      </c>
      <c r="C23" s="8">
        <v>1</v>
      </c>
      <c r="D23" s="8">
        <v>1</v>
      </c>
      <c r="E23" s="23">
        <v>1</v>
      </c>
      <c r="F23" s="8"/>
      <c r="G23" s="8"/>
      <c r="H23" s="8"/>
      <c r="I23" s="47">
        <f t="shared" si="0"/>
        <v>3</v>
      </c>
      <c r="J23" s="36">
        <f t="shared" si="1"/>
        <v>90</v>
      </c>
    </row>
    <row r="24" spans="1:10" ht="14.25" customHeight="1" x14ac:dyDescent="0.3">
      <c r="A24" s="37">
        <v>14</v>
      </c>
      <c r="B24" s="7" t="s">
        <v>22</v>
      </c>
      <c r="C24" s="8">
        <v>3</v>
      </c>
      <c r="D24" s="8">
        <v>3</v>
      </c>
      <c r="E24" s="23">
        <v>3</v>
      </c>
      <c r="F24" s="8">
        <v>3</v>
      </c>
      <c r="G24" s="8">
        <v>3</v>
      </c>
      <c r="H24" s="8">
        <v>3</v>
      </c>
      <c r="I24" s="47">
        <f t="shared" si="0"/>
        <v>15</v>
      </c>
      <c r="J24" s="36">
        <f t="shared" si="1"/>
        <v>450</v>
      </c>
    </row>
    <row r="25" spans="1:10" ht="15" customHeight="1" x14ac:dyDescent="0.3">
      <c r="A25" s="2">
        <v>15</v>
      </c>
      <c r="B25" s="7" t="s">
        <v>23</v>
      </c>
      <c r="C25" s="8">
        <v>1</v>
      </c>
      <c r="D25" s="8"/>
      <c r="E25" s="23"/>
      <c r="F25" s="8"/>
      <c r="G25" s="8"/>
      <c r="H25" s="8"/>
      <c r="I25" s="47">
        <f t="shared" si="0"/>
        <v>1</v>
      </c>
      <c r="J25" s="36">
        <f t="shared" si="1"/>
        <v>30</v>
      </c>
    </row>
    <row r="26" spans="1:10" ht="15" customHeight="1" x14ac:dyDescent="0.3">
      <c r="A26" s="37">
        <v>16</v>
      </c>
      <c r="B26" s="7" t="s">
        <v>24</v>
      </c>
      <c r="C26" s="8">
        <v>1</v>
      </c>
      <c r="D26" s="8">
        <v>1</v>
      </c>
      <c r="E26" s="23">
        <v>1</v>
      </c>
      <c r="F26" s="8">
        <v>1</v>
      </c>
      <c r="G26" s="8">
        <v>1</v>
      </c>
      <c r="H26" s="8">
        <v>1</v>
      </c>
      <c r="I26" s="47">
        <f t="shared" si="0"/>
        <v>5</v>
      </c>
      <c r="J26" s="36">
        <f t="shared" si="1"/>
        <v>150</v>
      </c>
    </row>
    <row r="27" spans="1:10" x14ac:dyDescent="0.3">
      <c r="A27" s="132" t="s">
        <v>25</v>
      </c>
      <c r="B27" s="133"/>
      <c r="C27" s="167">
        <f>SUM(C11:C26)</f>
        <v>22</v>
      </c>
      <c r="D27" s="167">
        <f t="shared" ref="D27:H27" si="2">SUM(D11:D26)</f>
        <v>21</v>
      </c>
      <c r="E27" s="169">
        <f t="shared" si="2"/>
        <v>22</v>
      </c>
      <c r="F27" s="167">
        <f t="shared" si="2"/>
        <v>20</v>
      </c>
      <c r="G27" s="41">
        <f t="shared" si="2"/>
        <v>18</v>
      </c>
      <c r="H27" s="41">
        <f t="shared" si="2"/>
        <v>18</v>
      </c>
      <c r="I27" s="96">
        <f>SUM(I11:I26)</f>
        <v>103</v>
      </c>
      <c r="J27" s="96">
        <f>SUM(J11:J26)</f>
        <v>3090</v>
      </c>
    </row>
    <row r="28" spans="1:10" x14ac:dyDescent="0.3">
      <c r="A28" s="134"/>
      <c r="B28" s="135"/>
      <c r="C28" s="168"/>
      <c r="D28" s="168"/>
      <c r="E28" s="170"/>
      <c r="F28" s="195"/>
      <c r="G28" s="130">
        <f>(G27+H27)/2</f>
        <v>18</v>
      </c>
      <c r="H28" s="130"/>
      <c r="I28" s="96"/>
      <c r="J28" s="96"/>
    </row>
    <row r="29" spans="1:10" x14ac:dyDescent="0.3">
      <c r="A29" s="128" t="s">
        <v>49</v>
      </c>
      <c r="B29" s="129"/>
      <c r="C29" s="129"/>
      <c r="D29" s="129"/>
      <c r="E29" s="129"/>
      <c r="F29" s="129"/>
      <c r="G29" s="129"/>
      <c r="H29" s="129"/>
      <c r="I29" s="129"/>
      <c r="J29" s="129"/>
    </row>
    <row r="30" spans="1:10" ht="37.200000000000003" customHeight="1" x14ac:dyDescent="0.3">
      <c r="A30" s="93">
        <v>1</v>
      </c>
      <c r="B30" s="75" t="s">
        <v>100</v>
      </c>
      <c r="C30" s="63"/>
      <c r="D30" s="63"/>
      <c r="E30" s="60">
        <v>1</v>
      </c>
      <c r="F30" s="69">
        <v>1</v>
      </c>
      <c r="G30" s="62"/>
      <c r="H30" s="62"/>
      <c r="I30" s="67">
        <f t="shared" ref="I30:I31" si="3">SUM(C30:F30)+ SUM(G30:H30)/2</f>
        <v>2</v>
      </c>
      <c r="J30" s="62">
        <f>I30*30</f>
        <v>60</v>
      </c>
    </row>
    <row r="31" spans="1:10" ht="15" customHeight="1" x14ac:dyDescent="0.3">
      <c r="A31" s="93"/>
      <c r="B31" s="76" t="s">
        <v>62</v>
      </c>
      <c r="C31" s="9">
        <v>1</v>
      </c>
      <c r="D31" s="8">
        <v>1</v>
      </c>
      <c r="E31" s="23">
        <v>1</v>
      </c>
      <c r="F31" s="8">
        <v>1</v>
      </c>
      <c r="G31" s="8">
        <v>2</v>
      </c>
      <c r="H31" s="8">
        <v>2</v>
      </c>
      <c r="I31" s="67">
        <f t="shared" si="3"/>
        <v>6</v>
      </c>
      <c r="J31" s="62">
        <f>I31*30</f>
        <v>180</v>
      </c>
    </row>
    <row r="32" spans="1:10" x14ac:dyDescent="0.3">
      <c r="A32" s="113" t="s">
        <v>101</v>
      </c>
      <c r="B32" s="114"/>
      <c r="C32" s="167">
        <f>SUM(C30:C31)</f>
        <v>1</v>
      </c>
      <c r="D32" s="167">
        <f t="shared" ref="D32:F32" si="4">SUM(D30:D31)</f>
        <v>1</v>
      </c>
      <c r="E32" s="169">
        <f t="shared" si="4"/>
        <v>2</v>
      </c>
      <c r="F32" s="167">
        <f t="shared" si="4"/>
        <v>2</v>
      </c>
      <c r="G32" s="41">
        <f>SUM(G30:G31)</f>
        <v>2</v>
      </c>
      <c r="H32" s="63">
        <f>SUM(H30:H31)</f>
        <v>2</v>
      </c>
      <c r="I32" s="96">
        <f>SUM(I30:I31)</f>
        <v>8</v>
      </c>
      <c r="J32" s="79">
        <f t="shared" ref="J32" si="5">I32*30</f>
        <v>240</v>
      </c>
    </row>
    <row r="33" spans="1:10" x14ac:dyDescent="0.3">
      <c r="A33" s="115"/>
      <c r="B33" s="116"/>
      <c r="C33" s="168"/>
      <c r="D33" s="168"/>
      <c r="E33" s="170"/>
      <c r="F33" s="168"/>
      <c r="G33" s="130">
        <f>(G32+H32)/2</f>
        <v>2</v>
      </c>
      <c r="H33" s="130"/>
      <c r="I33" s="96"/>
      <c r="J33" s="80"/>
    </row>
    <row r="34" spans="1:10" ht="14.7" customHeight="1" x14ac:dyDescent="0.3">
      <c r="A34" s="81" t="s">
        <v>60</v>
      </c>
      <c r="B34" s="127"/>
      <c r="C34" s="127"/>
      <c r="D34" s="127"/>
      <c r="E34" s="127"/>
      <c r="F34" s="127"/>
      <c r="G34" s="127"/>
      <c r="H34" s="127"/>
      <c r="I34" s="127"/>
      <c r="J34" s="127"/>
    </row>
    <row r="35" spans="1:10" ht="14.7" customHeight="1" x14ac:dyDescent="0.3">
      <c r="A35" s="37">
        <v>1</v>
      </c>
      <c r="B35" s="7" t="s">
        <v>63</v>
      </c>
      <c r="C35" s="20">
        <v>2</v>
      </c>
      <c r="D35" s="20"/>
      <c r="E35" s="25"/>
      <c r="F35" s="18"/>
      <c r="G35" s="18"/>
      <c r="H35" s="18"/>
      <c r="I35" s="47">
        <f t="shared" ref="I35:I39" si="6">SUM(C35:F35)+ SUM(G35:H35)/2</f>
        <v>2</v>
      </c>
      <c r="J35" s="36">
        <f t="shared" ref="J35:J54" si="7">I35*30</f>
        <v>60</v>
      </c>
    </row>
    <row r="36" spans="1:10" ht="14.7" customHeight="1" x14ac:dyDescent="0.3">
      <c r="A36" s="37">
        <v>2</v>
      </c>
      <c r="B36" s="7" t="s">
        <v>64</v>
      </c>
      <c r="C36" s="20"/>
      <c r="D36" s="20">
        <v>2</v>
      </c>
      <c r="E36" s="25"/>
      <c r="F36" s="18"/>
      <c r="G36" s="18"/>
      <c r="H36" s="18"/>
      <c r="I36" s="47">
        <f t="shared" si="6"/>
        <v>2</v>
      </c>
      <c r="J36" s="36">
        <f t="shared" si="7"/>
        <v>60</v>
      </c>
    </row>
    <row r="37" spans="1:10" ht="14.7" customHeight="1" x14ac:dyDescent="0.3">
      <c r="A37" s="53">
        <v>3</v>
      </c>
      <c r="B37" s="7" t="s">
        <v>65</v>
      </c>
      <c r="C37" s="20">
        <v>1</v>
      </c>
      <c r="D37" s="20">
        <v>1</v>
      </c>
      <c r="E37" s="25"/>
      <c r="F37" s="18"/>
      <c r="G37" s="18"/>
      <c r="H37" s="18"/>
      <c r="I37" s="47">
        <f t="shared" si="6"/>
        <v>2</v>
      </c>
      <c r="J37" s="36">
        <f t="shared" si="7"/>
        <v>60</v>
      </c>
    </row>
    <row r="38" spans="1:10" ht="14.7" customHeight="1" x14ac:dyDescent="0.3">
      <c r="A38" s="53">
        <v>4</v>
      </c>
      <c r="B38" s="7" t="s">
        <v>66</v>
      </c>
      <c r="C38" s="20">
        <v>3</v>
      </c>
      <c r="D38" s="20"/>
      <c r="E38" s="25"/>
      <c r="F38" s="18"/>
      <c r="G38" s="18"/>
      <c r="H38" s="18"/>
      <c r="I38" s="67">
        <f t="shared" si="6"/>
        <v>3</v>
      </c>
      <c r="J38" s="36">
        <f t="shared" si="7"/>
        <v>90</v>
      </c>
    </row>
    <row r="39" spans="1:10" ht="14.7" customHeight="1" x14ac:dyDescent="0.3">
      <c r="A39" s="53">
        <v>5</v>
      </c>
      <c r="B39" s="7" t="s">
        <v>67</v>
      </c>
      <c r="C39" s="20"/>
      <c r="D39" s="20">
        <v>2</v>
      </c>
      <c r="E39" s="25">
        <v>2</v>
      </c>
      <c r="F39" s="18"/>
      <c r="G39" s="18"/>
      <c r="H39" s="18"/>
      <c r="I39" s="47">
        <f t="shared" si="6"/>
        <v>4</v>
      </c>
      <c r="J39" s="36">
        <f t="shared" si="7"/>
        <v>120</v>
      </c>
    </row>
    <row r="40" spans="1:10" ht="17.7" customHeight="1" x14ac:dyDescent="0.3">
      <c r="A40" s="53">
        <v>6</v>
      </c>
      <c r="B40" s="7" t="s">
        <v>68</v>
      </c>
      <c r="C40" s="9"/>
      <c r="D40" s="9">
        <v>2</v>
      </c>
      <c r="E40" s="24">
        <v>1</v>
      </c>
      <c r="F40" s="9"/>
      <c r="G40" s="9"/>
      <c r="H40" s="9"/>
      <c r="I40" s="47">
        <f t="shared" ref="I40:I44" si="8">SUM(C40:F40)+ SUM(G40:H40)/2</f>
        <v>3</v>
      </c>
      <c r="J40" s="36">
        <f t="shared" si="7"/>
        <v>90</v>
      </c>
    </row>
    <row r="41" spans="1:10" ht="16.2" customHeight="1" x14ac:dyDescent="0.3">
      <c r="A41" s="53">
        <v>7</v>
      </c>
      <c r="B41" s="7" t="s">
        <v>28</v>
      </c>
      <c r="C41" s="9"/>
      <c r="D41" s="9"/>
      <c r="E41" s="24">
        <v>2</v>
      </c>
      <c r="F41" s="9">
        <v>2</v>
      </c>
      <c r="G41" s="9">
        <v>2</v>
      </c>
      <c r="H41" s="9"/>
      <c r="I41" s="47">
        <f t="shared" si="8"/>
        <v>5</v>
      </c>
      <c r="J41" s="36">
        <f t="shared" si="7"/>
        <v>150</v>
      </c>
    </row>
    <row r="42" spans="1:10" ht="15" customHeight="1" x14ac:dyDescent="0.3">
      <c r="A42" s="53">
        <v>8</v>
      </c>
      <c r="B42" s="7" t="s">
        <v>69</v>
      </c>
      <c r="C42" s="9"/>
      <c r="D42" s="9"/>
      <c r="E42" s="24"/>
      <c r="F42" s="9">
        <v>3</v>
      </c>
      <c r="G42" s="9">
        <v>4</v>
      </c>
      <c r="H42" s="9"/>
      <c r="I42" s="47">
        <f t="shared" si="8"/>
        <v>5</v>
      </c>
      <c r="J42" s="36">
        <f t="shared" si="7"/>
        <v>150</v>
      </c>
    </row>
    <row r="43" spans="1:10" ht="16.5" customHeight="1" x14ac:dyDescent="0.3">
      <c r="A43" s="53">
        <v>9</v>
      </c>
      <c r="B43" s="7" t="s">
        <v>44</v>
      </c>
      <c r="C43" s="9"/>
      <c r="D43" s="9">
        <v>1</v>
      </c>
      <c r="E43" s="24">
        <v>1</v>
      </c>
      <c r="F43" s="9"/>
      <c r="G43" s="9"/>
      <c r="H43" s="9"/>
      <c r="I43" s="47">
        <f t="shared" si="8"/>
        <v>2</v>
      </c>
      <c r="J43" s="36">
        <f t="shared" si="7"/>
        <v>60</v>
      </c>
    </row>
    <row r="44" spans="1:10" ht="16.5" customHeight="1" x14ac:dyDescent="0.3">
      <c r="A44" s="175" t="s">
        <v>76</v>
      </c>
      <c r="B44" s="181"/>
      <c r="C44" s="163">
        <f>SUM(C35,C36,C37,C38,C39,C40,C41,C42,C43,)</f>
        <v>6</v>
      </c>
      <c r="D44" s="163">
        <f t="shared" ref="D44:F44" si="9">SUM(D35,D36,D37,D38,D39,D40,D41,D42,D43,)</f>
        <v>8</v>
      </c>
      <c r="E44" s="165">
        <f t="shared" si="9"/>
        <v>6</v>
      </c>
      <c r="F44" s="163">
        <f t="shared" si="9"/>
        <v>5</v>
      </c>
      <c r="G44" s="41">
        <f>SUM(G35,G36,G37,G38,G39,G40,G41,G42,G43,)</f>
        <v>6</v>
      </c>
      <c r="H44" s="41"/>
      <c r="I44" s="79">
        <f t="shared" si="8"/>
        <v>28</v>
      </c>
      <c r="J44" s="79">
        <f t="shared" si="7"/>
        <v>840</v>
      </c>
    </row>
    <row r="45" spans="1:10" ht="13.2" customHeight="1" x14ac:dyDescent="0.3">
      <c r="A45" s="182"/>
      <c r="B45" s="183"/>
      <c r="C45" s="168"/>
      <c r="D45" s="168"/>
      <c r="E45" s="170"/>
      <c r="F45" s="168"/>
      <c r="G45" s="130">
        <f>(G44+H44)/2</f>
        <v>3</v>
      </c>
      <c r="H45" s="130"/>
      <c r="I45" s="80"/>
      <c r="J45" s="80"/>
    </row>
    <row r="46" spans="1:10" ht="16.5" customHeight="1" x14ac:dyDescent="0.3">
      <c r="A46" s="171" t="s">
        <v>77</v>
      </c>
      <c r="B46" s="172"/>
      <c r="C46" s="173"/>
      <c r="D46" s="173"/>
      <c r="E46" s="173"/>
      <c r="F46" s="173"/>
      <c r="G46" s="173"/>
      <c r="H46" s="173"/>
      <c r="I46" s="173"/>
      <c r="J46" s="174"/>
    </row>
    <row r="47" spans="1:10" ht="17.7" customHeight="1" x14ac:dyDescent="0.3">
      <c r="A47" s="37">
        <v>1</v>
      </c>
      <c r="B47" s="7" t="s">
        <v>70</v>
      </c>
      <c r="C47" s="8">
        <v>5</v>
      </c>
      <c r="D47" s="9"/>
      <c r="E47" s="24"/>
      <c r="F47" s="9"/>
      <c r="G47" s="9"/>
      <c r="H47" s="9"/>
      <c r="I47" s="47">
        <f t="shared" ref="I47:I52" si="10">SUM(C47:F47)+ SUM(G47:H47)/2</f>
        <v>5</v>
      </c>
      <c r="J47" s="36">
        <f t="shared" si="7"/>
        <v>150</v>
      </c>
    </row>
    <row r="48" spans="1:10" ht="31.95" customHeight="1" x14ac:dyDescent="0.3">
      <c r="A48" s="37">
        <v>2</v>
      </c>
      <c r="B48" s="7" t="s">
        <v>71</v>
      </c>
      <c r="C48" s="9"/>
      <c r="D48" s="9">
        <v>3</v>
      </c>
      <c r="E48" s="24">
        <v>3</v>
      </c>
      <c r="F48" s="9"/>
      <c r="G48" s="9"/>
      <c r="H48" s="9"/>
      <c r="I48" s="47">
        <f t="shared" si="10"/>
        <v>6</v>
      </c>
      <c r="J48" s="36">
        <f t="shared" si="7"/>
        <v>180</v>
      </c>
    </row>
    <row r="49" spans="1:10" ht="16.2" customHeight="1" x14ac:dyDescent="0.3">
      <c r="A49" s="53">
        <v>3</v>
      </c>
      <c r="B49" s="7" t="s">
        <v>72</v>
      </c>
      <c r="C49" s="9"/>
      <c r="D49" s="9">
        <v>2</v>
      </c>
      <c r="E49" s="24">
        <v>3</v>
      </c>
      <c r="F49" s="9"/>
      <c r="G49" s="9"/>
      <c r="H49" s="9"/>
      <c r="I49" s="47">
        <f t="shared" si="10"/>
        <v>5</v>
      </c>
      <c r="J49" s="36">
        <f t="shared" si="7"/>
        <v>150</v>
      </c>
    </row>
    <row r="50" spans="1:10" ht="14.25" customHeight="1" x14ac:dyDescent="0.3">
      <c r="A50" s="53">
        <v>4</v>
      </c>
      <c r="B50" s="7" t="s">
        <v>73</v>
      </c>
      <c r="C50" s="9"/>
      <c r="D50" s="9"/>
      <c r="E50" s="24"/>
      <c r="F50" s="9">
        <v>4</v>
      </c>
      <c r="G50" s="9">
        <v>4</v>
      </c>
      <c r="H50" s="9"/>
      <c r="I50" s="47">
        <f t="shared" si="10"/>
        <v>6</v>
      </c>
      <c r="J50" s="36">
        <f t="shared" si="7"/>
        <v>180</v>
      </c>
    </row>
    <row r="51" spans="1:10" ht="14.25" customHeight="1" x14ac:dyDescent="0.3">
      <c r="A51" s="53">
        <v>5</v>
      </c>
      <c r="B51" s="7" t="s">
        <v>74</v>
      </c>
      <c r="C51" s="9"/>
      <c r="D51" s="9"/>
      <c r="E51" s="24"/>
      <c r="F51" s="9">
        <v>4</v>
      </c>
      <c r="G51" s="9">
        <v>4</v>
      </c>
      <c r="H51" s="9"/>
      <c r="I51" s="47">
        <f t="shared" si="10"/>
        <v>6</v>
      </c>
      <c r="J51" s="36">
        <f t="shared" si="7"/>
        <v>180</v>
      </c>
    </row>
    <row r="52" spans="1:10" ht="14.25" customHeight="1" x14ac:dyDescent="0.3">
      <c r="A52" s="175" t="s">
        <v>76</v>
      </c>
      <c r="B52" s="176"/>
      <c r="C52" s="163">
        <f>SUM(C47,C48,C49,C50,C51,)</f>
        <v>5</v>
      </c>
      <c r="D52" s="163">
        <f t="shared" ref="D52:F52" si="11">SUM(D47,D48,D49,D50,D51,)</f>
        <v>5</v>
      </c>
      <c r="E52" s="165">
        <f t="shared" si="11"/>
        <v>6</v>
      </c>
      <c r="F52" s="163">
        <f t="shared" si="11"/>
        <v>8</v>
      </c>
      <c r="G52" s="13">
        <f t="shared" ref="G52:H52" si="12">SUM(G47,G48,G50,G51,)</f>
        <v>8</v>
      </c>
      <c r="H52" s="13">
        <f t="shared" si="12"/>
        <v>0</v>
      </c>
      <c r="I52" s="79">
        <f t="shared" si="10"/>
        <v>28</v>
      </c>
      <c r="J52" s="79">
        <f t="shared" si="7"/>
        <v>840</v>
      </c>
    </row>
    <row r="53" spans="1:10" ht="14.25" customHeight="1" x14ac:dyDescent="0.3">
      <c r="A53" s="177"/>
      <c r="B53" s="178"/>
      <c r="C53" s="179"/>
      <c r="D53" s="179"/>
      <c r="E53" s="180"/>
      <c r="F53" s="179"/>
      <c r="G53" s="130">
        <f>(G52+H52)/2</f>
        <v>4</v>
      </c>
      <c r="H53" s="130"/>
      <c r="I53" s="80"/>
      <c r="J53" s="80"/>
    </row>
    <row r="54" spans="1:10" x14ac:dyDescent="0.3">
      <c r="A54" s="117" t="s">
        <v>29</v>
      </c>
      <c r="B54" s="118"/>
      <c r="C54" s="167">
        <f t="shared" ref="C54:I54" si="13">SUM(C44,C52,)</f>
        <v>11</v>
      </c>
      <c r="D54" s="167">
        <f t="shared" si="13"/>
        <v>13</v>
      </c>
      <c r="E54" s="169">
        <f t="shared" si="13"/>
        <v>12</v>
      </c>
      <c r="F54" s="167">
        <f t="shared" si="13"/>
        <v>13</v>
      </c>
      <c r="G54" s="41">
        <f t="shared" si="13"/>
        <v>14</v>
      </c>
      <c r="H54" s="41">
        <f t="shared" si="13"/>
        <v>0</v>
      </c>
      <c r="I54" s="96">
        <f t="shared" si="13"/>
        <v>56</v>
      </c>
      <c r="J54" s="96">
        <f t="shared" si="7"/>
        <v>1680</v>
      </c>
    </row>
    <row r="55" spans="1:10" x14ac:dyDescent="0.3">
      <c r="A55" s="119"/>
      <c r="B55" s="120"/>
      <c r="C55" s="168"/>
      <c r="D55" s="168"/>
      <c r="E55" s="170"/>
      <c r="F55" s="168"/>
      <c r="G55" s="85">
        <f>(G54+H54)/2</f>
        <v>7</v>
      </c>
      <c r="H55" s="86"/>
      <c r="I55" s="96"/>
      <c r="J55" s="96"/>
    </row>
    <row r="56" spans="1:10" x14ac:dyDescent="0.3">
      <c r="A56" s="113" t="s">
        <v>85</v>
      </c>
      <c r="B56" s="114"/>
      <c r="C56" s="167">
        <f t="shared" ref="C56:I56" si="14">SUM(C27,C32,C54,)</f>
        <v>34</v>
      </c>
      <c r="D56" s="167">
        <f t="shared" si="14"/>
        <v>35</v>
      </c>
      <c r="E56" s="169">
        <f t="shared" si="14"/>
        <v>36</v>
      </c>
      <c r="F56" s="167">
        <f t="shared" si="14"/>
        <v>35</v>
      </c>
      <c r="G56" s="41">
        <f t="shared" si="14"/>
        <v>34</v>
      </c>
      <c r="H56" s="41">
        <f t="shared" si="14"/>
        <v>20</v>
      </c>
      <c r="I56" s="167">
        <f t="shared" si="14"/>
        <v>167</v>
      </c>
      <c r="J56" s="96">
        <f>I56*30</f>
        <v>5010</v>
      </c>
    </row>
    <row r="57" spans="1:10" x14ac:dyDescent="0.3">
      <c r="A57" s="115"/>
      <c r="B57" s="116"/>
      <c r="C57" s="168"/>
      <c r="D57" s="168"/>
      <c r="E57" s="170"/>
      <c r="F57" s="168"/>
      <c r="G57" s="85">
        <f>(G56+H56)/2</f>
        <v>27</v>
      </c>
      <c r="H57" s="86"/>
      <c r="I57" s="168"/>
      <c r="J57" s="96"/>
    </row>
    <row r="58" spans="1:10" ht="33.75" customHeight="1" x14ac:dyDescent="0.3">
      <c r="A58" s="81" t="s">
        <v>97</v>
      </c>
      <c r="B58" s="82"/>
      <c r="C58" s="54">
        <v>1</v>
      </c>
      <c r="D58" s="54">
        <v>1</v>
      </c>
      <c r="E58" s="55"/>
      <c r="F58" s="54"/>
      <c r="G58" s="65"/>
      <c r="H58" s="66"/>
      <c r="I58" s="67">
        <f t="shared" ref="I58:I59" si="15">SUM(C58:F58)+ SUM(G58:H58)/2</f>
        <v>2</v>
      </c>
      <c r="J58" s="62">
        <f t="shared" ref="J58:J59" si="16">I58*30</f>
        <v>60</v>
      </c>
    </row>
    <row r="59" spans="1:10" ht="18.600000000000001" customHeight="1" x14ac:dyDescent="0.3">
      <c r="A59" s="83" t="s">
        <v>96</v>
      </c>
      <c r="B59" s="84"/>
      <c r="C59" s="9">
        <f>SUM(C30,C58,)</f>
        <v>1</v>
      </c>
      <c r="D59" s="9">
        <f>SUM(D30,D58,)</f>
        <v>1</v>
      </c>
      <c r="E59" s="24">
        <f>SUM(E30,E58,)</f>
        <v>1</v>
      </c>
      <c r="F59" s="9">
        <f>SUM(F30,F58,)</f>
        <v>1</v>
      </c>
      <c r="G59" s="194"/>
      <c r="H59" s="89"/>
      <c r="I59" s="67">
        <f t="shared" si="15"/>
        <v>4</v>
      </c>
      <c r="J59" s="62">
        <f t="shared" si="16"/>
        <v>120</v>
      </c>
    </row>
    <row r="60" spans="1:10" ht="18.75" customHeight="1" x14ac:dyDescent="0.3">
      <c r="A60" s="132" t="s">
        <v>87</v>
      </c>
      <c r="B60" s="161"/>
      <c r="C60" s="163">
        <f>SUM(C56,C59,)</f>
        <v>35</v>
      </c>
      <c r="D60" s="163">
        <f t="shared" ref="D60:F60" si="17">SUM(D56,D59,)</f>
        <v>36</v>
      </c>
      <c r="E60" s="165">
        <f>SUM(E56,E59,)-1</f>
        <v>36</v>
      </c>
      <c r="F60" s="163">
        <f>SUM(F56,F59,)-1</f>
        <v>35</v>
      </c>
      <c r="G60" s="56">
        <f>SUM(G56,G59,)</f>
        <v>34</v>
      </c>
      <c r="H60" s="68">
        <f>SUM(H56,H59,)</f>
        <v>20</v>
      </c>
      <c r="I60" s="79">
        <f>SUM(I56,(I59-2),)</f>
        <v>169</v>
      </c>
      <c r="J60" s="79">
        <f t="shared" ref="J60" si="18">I60*30</f>
        <v>5070</v>
      </c>
    </row>
    <row r="61" spans="1:10" ht="18.600000000000001" customHeight="1" x14ac:dyDescent="0.3">
      <c r="A61" s="134"/>
      <c r="B61" s="162"/>
      <c r="C61" s="164"/>
      <c r="D61" s="164"/>
      <c r="E61" s="166"/>
      <c r="F61" s="164"/>
      <c r="G61" s="85">
        <f>(G60+H60)/2</f>
        <v>27</v>
      </c>
      <c r="H61" s="86"/>
      <c r="I61" s="80"/>
      <c r="J61" s="80"/>
    </row>
    <row r="62" spans="1:10" ht="17.25" customHeight="1" x14ac:dyDescent="0.3">
      <c r="A62" s="37">
        <v>1</v>
      </c>
      <c r="B62" s="7" t="s">
        <v>36</v>
      </c>
      <c r="C62" s="14" t="s">
        <v>75</v>
      </c>
      <c r="D62" s="14" t="s">
        <v>75</v>
      </c>
      <c r="E62" s="26" t="s">
        <v>75</v>
      </c>
      <c r="F62" s="14"/>
      <c r="G62" s="154"/>
      <c r="H62" s="155"/>
      <c r="I62" s="47">
        <v>1.17</v>
      </c>
      <c r="J62" s="36">
        <v>42</v>
      </c>
    </row>
    <row r="63" spans="1:10" ht="17.25" customHeight="1" x14ac:dyDescent="0.3">
      <c r="A63" s="37">
        <v>2</v>
      </c>
      <c r="B63" s="7" t="s">
        <v>35</v>
      </c>
      <c r="C63" s="9">
        <v>2</v>
      </c>
      <c r="D63" s="8">
        <v>2</v>
      </c>
      <c r="E63" s="23">
        <v>2</v>
      </c>
      <c r="F63" s="8">
        <v>2</v>
      </c>
      <c r="G63" s="8">
        <v>2</v>
      </c>
      <c r="H63" s="8">
        <v>2</v>
      </c>
      <c r="I63" s="47">
        <f t="shared" ref="I63" si="19">SUM(C63:F63)+ SUM(G63:H63)/2</f>
        <v>10</v>
      </c>
      <c r="J63" s="36">
        <f>I63*30</f>
        <v>300</v>
      </c>
    </row>
    <row r="64" spans="1:10" ht="17.25" customHeight="1" x14ac:dyDescent="0.3">
      <c r="A64" s="53">
        <v>3</v>
      </c>
      <c r="B64" s="15" t="s">
        <v>82</v>
      </c>
      <c r="C64" s="21">
        <v>3</v>
      </c>
      <c r="D64" s="16">
        <v>3</v>
      </c>
      <c r="E64" s="27">
        <v>3</v>
      </c>
      <c r="F64" s="16">
        <v>3</v>
      </c>
      <c r="G64" s="8">
        <v>3</v>
      </c>
      <c r="H64" s="8">
        <v>3</v>
      </c>
      <c r="I64" s="47">
        <f t="shared" ref="I64" si="20">SUM(C64:F64)+ SUM(G64:H64)/2</f>
        <v>15</v>
      </c>
      <c r="J64" s="36">
        <f>I64*30</f>
        <v>450</v>
      </c>
    </row>
    <row r="65" spans="1:10" ht="13.5" customHeight="1" x14ac:dyDescent="0.3">
      <c r="A65" s="53">
        <v>4</v>
      </c>
      <c r="B65" s="15" t="s">
        <v>93</v>
      </c>
      <c r="C65" s="21"/>
      <c r="D65" s="16" t="s">
        <v>83</v>
      </c>
      <c r="E65" s="27" t="s">
        <v>83</v>
      </c>
      <c r="F65" s="16"/>
      <c r="G65" s="44"/>
      <c r="H65" s="45"/>
      <c r="I65" s="47">
        <v>1.1299999999999999</v>
      </c>
      <c r="J65" s="46">
        <v>40</v>
      </c>
    </row>
    <row r="66" spans="1:10" ht="13.5" customHeight="1" x14ac:dyDescent="0.3">
      <c r="A66" s="53">
        <v>5</v>
      </c>
      <c r="B66" s="15" t="s">
        <v>98</v>
      </c>
      <c r="C66" s="21"/>
      <c r="D66" s="16" t="s">
        <v>51</v>
      </c>
      <c r="E66" s="27" t="s">
        <v>51</v>
      </c>
      <c r="F66" s="16"/>
      <c r="G66" s="154"/>
      <c r="H66" s="156"/>
      <c r="I66" s="36">
        <v>0.28000000000000003</v>
      </c>
      <c r="J66" s="46">
        <v>10</v>
      </c>
    </row>
    <row r="67" spans="1:10" x14ac:dyDescent="0.3">
      <c r="A67" s="101" t="s">
        <v>30</v>
      </c>
      <c r="B67" s="102"/>
      <c r="C67" s="157">
        <f>SUM(C60,C63,C64,)</f>
        <v>40</v>
      </c>
      <c r="D67" s="157">
        <f>SUM(D60,D63,D64,)</f>
        <v>41</v>
      </c>
      <c r="E67" s="159">
        <f>SUM(E60,E63,E64,)</f>
        <v>41</v>
      </c>
      <c r="F67" s="157">
        <f>SUM(F60,F63,F64,)</f>
        <v>40</v>
      </c>
      <c r="G67" s="51">
        <f>+SUM(G60,G63,G64,)</f>
        <v>39</v>
      </c>
      <c r="H67" s="51">
        <f>+SUM(H60,H63,H64,)</f>
        <v>25</v>
      </c>
      <c r="I67" s="148">
        <f>SUM(I60,I62,I63,I64,I65,I66,)</f>
        <v>196.57999999999998</v>
      </c>
      <c r="J67" s="149">
        <f>SUM(J60,J62,J63,J64,J65,J66,)</f>
        <v>5912</v>
      </c>
    </row>
    <row r="68" spans="1:10" x14ac:dyDescent="0.3">
      <c r="A68" s="103"/>
      <c r="B68" s="104"/>
      <c r="C68" s="158"/>
      <c r="D68" s="158"/>
      <c r="E68" s="160"/>
      <c r="F68" s="158"/>
      <c r="G68" s="150">
        <f>(G67+H67)/2</f>
        <v>32</v>
      </c>
      <c r="H68" s="151"/>
      <c r="I68" s="148"/>
      <c r="J68" s="149"/>
    </row>
    <row r="69" spans="1:10" ht="23.4" customHeight="1" x14ac:dyDescent="0.3">
      <c r="A69" s="152" t="s">
        <v>99</v>
      </c>
      <c r="B69" s="153"/>
      <c r="C69" s="153"/>
      <c r="D69" s="153"/>
      <c r="E69" s="153"/>
      <c r="F69" s="153"/>
      <c r="G69" s="153"/>
      <c r="H69" s="153"/>
      <c r="I69" s="153"/>
      <c r="J69" s="153"/>
    </row>
    <row r="70" spans="1:10" x14ac:dyDescent="0.3">
      <c r="A70" s="10"/>
      <c r="B70" s="97" t="s">
        <v>79</v>
      </c>
      <c r="C70" s="97"/>
      <c r="D70" s="97"/>
      <c r="E70" s="97"/>
      <c r="F70" s="96" t="s">
        <v>31</v>
      </c>
      <c r="G70" s="96"/>
      <c r="H70" s="96"/>
      <c r="I70" s="96" t="s">
        <v>32</v>
      </c>
      <c r="J70" s="96"/>
    </row>
    <row r="71" spans="1:10" x14ac:dyDescent="0.3">
      <c r="A71" s="10"/>
      <c r="B71" s="92" t="s">
        <v>33</v>
      </c>
      <c r="C71" s="92"/>
      <c r="D71" s="92"/>
      <c r="E71" s="92"/>
      <c r="F71" s="98">
        <v>4</v>
      </c>
      <c r="G71" s="99"/>
      <c r="H71" s="100"/>
      <c r="I71" s="146">
        <v>140</v>
      </c>
      <c r="J71" s="147"/>
    </row>
    <row r="72" spans="1:10" x14ac:dyDescent="0.3">
      <c r="A72" s="10"/>
      <c r="B72" s="92" t="s">
        <v>58</v>
      </c>
      <c r="C72" s="92"/>
      <c r="D72" s="92"/>
      <c r="E72" s="92"/>
      <c r="F72" s="93">
        <v>4</v>
      </c>
      <c r="G72" s="93"/>
      <c r="H72" s="93"/>
      <c r="I72" s="93">
        <v>140</v>
      </c>
      <c r="J72" s="93"/>
    </row>
    <row r="73" spans="1:10" x14ac:dyDescent="0.3">
      <c r="A73" s="10"/>
      <c r="B73" s="95" t="s">
        <v>34</v>
      </c>
      <c r="C73" s="95"/>
      <c r="D73" s="95"/>
      <c r="E73" s="95"/>
      <c r="F73" s="96">
        <f>SUM(F71:F72)</f>
        <v>8</v>
      </c>
      <c r="G73" s="96"/>
      <c r="H73" s="96"/>
      <c r="I73" s="96">
        <f>SUM(I71:I72)</f>
        <v>280</v>
      </c>
      <c r="J73" s="96"/>
    </row>
    <row r="74" spans="1:10" x14ac:dyDescent="0.3">
      <c r="A74" s="87" t="s">
        <v>56</v>
      </c>
      <c r="B74" s="87"/>
      <c r="C74" s="87"/>
      <c r="D74" s="87"/>
      <c r="E74" s="87"/>
      <c r="F74" s="87"/>
      <c r="G74" s="87"/>
      <c r="H74" s="87"/>
      <c r="I74" s="87"/>
      <c r="J74" s="87"/>
    </row>
    <row r="75" spans="1:10" x14ac:dyDescent="0.3">
      <c r="A75" s="87" t="s">
        <v>59</v>
      </c>
      <c r="B75" s="87"/>
      <c r="C75" s="87"/>
      <c r="D75" s="87"/>
      <c r="E75" s="87"/>
      <c r="F75" s="87"/>
      <c r="G75" s="87"/>
      <c r="H75" s="87"/>
      <c r="I75" s="87"/>
      <c r="J75" s="87"/>
    </row>
    <row r="76" spans="1:10" x14ac:dyDescent="0.3">
      <c r="A76" s="70"/>
      <c r="B76" s="70"/>
      <c r="C76" s="70"/>
      <c r="D76" s="70"/>
      <c r="E76" s="70"/>
      <c r="F76" s="70"/>
      <c r="G76" s="70"/>
      <c r="H76" s="70"/>
      <c r="I76" s="70"/>
      <c r="J76" s="70"/>
    </row>
    <row r="77" spans="1:10" x14ac:dyDescent="0.3">
      <c r="B77" s="136" t="s">
        <v>80</v>
      </c>
      <c r="C77" s="136"/>
      <c r="D77" s="136"/>
      <c r="E77" s="136"/>
      <c r="F77" s="136"/>
      <c r="G77" s="136"/>
      <c r="H77" s="136"/>
      <c r="I77" s="136"/>
      <c r="J77" s="136"/>
    </row>
  </sheetData>
  <mergeCells count="105">
    <mergeCell ref="A10:J10"/>
    <mergeCell ref="A27:B28"/>
    <mergeCell ref="C27:C28"/>
    <mergeCell ref="D27:D28"/>
    <mergeCell ref="E27:E28"/>
    <mergeCell ref="F27:F28"/>
    <mergeCell ref="I27:I28"/>
    <mergeCell ref="A1:J1"/>
    <mergeCell ref="A2:J2"/>
    <mergeCell ref="A3:J3"/>
    <mergeCell ref="A4:J4"/>
    <mergeCell ref="A5:J5"/>
    <mergeCell ref="A6:J6"/>
    <mergeCell ref="A7:A9"/>
    <mergeCell ref="B7:B9"/>
    <mergeCell ref="C7:H7"/>
    <mergeCell ref="I7:J8"/>
    <mergeCell ref="C8:C9"/>
    <mergeCell ref="D8:D9"/>
    <mergeCell ref="E8:E9"/>
    <mergeCell ref="F8:F9"/>
    <mergeCell ref="G8:H8"/>
    <mergeCell ref="J27:J28"/>
    <mergeCell ref="G28:H28"/>
    <mergeCell ref="A29:J29"/>
    <mergeCell ref="A32:B33"/>
    <mergeCell ref="C32:C33"/>
    <mergeCell ref="D32:D33"/>
    <mergeCell ref="E32:E33"/>
    <mergeCell ref="F32:F33"/>
    <mergeCell ref="I32:I33"/>
    <mergeCell ref="J32:J33"/>
    <mergeCell ref="G33:H33"/>
    <mergeCell ref="A30:A31"/>
    <mergeCell ref="A34:J34"/>
    <mergeCell ref="A44:B45"/>
    <mergeCell ref="C44:C45"/>
    <mergeCell ref="D44:D45"/>
    <mergeCell ref="E44:E45"/>
    <mergeCell ref="F44:F45"/>
    <mergeCell ref="I44:I45"/>
    <mergeCell ref="J44:J45"/>
    <mergeCell ref="G45:H45"/>
    <mergeCell ref="A46:J46"/>
    <mergeCell ref="A52:B53"/>
    <mergeCell ref="C52:C53"/>
    <mergeCell ref="D52:D53"/>
    <mergeCell ref="E52:E53"/>
    <mergeCell ref="F52:F53"/>
    <mergeCell ref="I52:I53"/>
    <mergeCell ref="J52:J53"/>
    <mergeCell ref="G53:H53"/>
    <mergeCell ref="A58:B58"/>
    <mergeCell ref="A60:B61"/>
    <mergeCell ref="C60:C61"/>
    <mergeCell ref="D60:D61"/>
    <mergeCell ref="E60:E61"/>
    <mergeCell ref="F60:F61"/>
    <mergeCell ref="J54:J55"/>
    <mergeCell ref="G55:H55"/>
    <mergeCell ref="A56:B57"/>
    <mergeCell ref="C56:C57"/>
    <mergeCell ref="D56:D57"/>
    <mergeCell ref="E56:E57"/>
    <mergeCell ref="F56:F57"/>
    <mergeCell ref="I56:I57"/>
    <mergeCell ref="J56:J57"/>
    <mergeCell ref="G57:H57"/>
    <mergeCell ref="A54:B55"/>
    <mergeCell ref="C54:C55"/>
    <mergeCell ref="D54:D55"/>
    <mergeCell ref="E54:E55"/>
    <mergeCell ref="F54:F55"/>
    <mergeCell ref="I54:I55"/>
    <mergeCell ref="A59:B59"/>
    <mergeCell ref="G59:H59"/>
    <mergeCell ref="I67:I68"/>
    <mergeCell ref="J67:J68"/>
    <mergeCell ref="G68:H68"/>
    <mergeCell ref="A69:J69"/>
    <mergeCell ref="B70:E70"/>
    <mergeCell ref="F70:H70"/>
    <mergeCell ref="I70:J70"/>
    <mergeCell ref="I60:I61"/>
    <mergeCell ref="J60:J61"/>
    <mergeCell ref="G61:H61"/>
    <mergeCell ref="G62:H62"/>
    <mergeCell ref="G66:H66"/>
    <mergeCell ref="A67:B68"/>
    <mergeCell ref="C67:C68"/>
    <mergeCell ref="D67:D68"/>
    <mergeCell ref="E67:E68"/>
    <mergeCell ref="F67:F68"/>
    <mergeCell ref="B73:E73"/>
    <mergeCell ref="F73:H73"/>
    <mergeCell ref="I73:J73"/>
    <mergeCell ref="A74:J74"/>
    <mergeCell ref="A75:J75"/>
    <mergeCell ref="B77:J77"/>
    <mergeCell ref="B71:E71"/>
    <mergeCell ref="F71:H71"/>
    <mergeCell ref="I71:J71"/>
    <mergeCell ref="B72:E72"/>
    <mergeCell ref="F72:H72"/>
    <mergeCell ref="I72:J72"/>
  </mergeCells>
  <printOptions horizontalCentered="1"/>
  <pageMargins left="0.31496062992125984" right="0.31496062992125984" top="0.19685039370078741" bottom="0.35433070866141736" header="0" footer="0"/>
  <pageSetup paperSize="9" scale="63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74"/>
  <sheetViews>
    <sheetView topLeftCell="A46" zoomScaleNormal="100" workbookViewId="0">
      <selection activeCell="O65" sqref="O65"/>
    </sheetView>
  </sheetViews>
  <sheetFormatPr defaultRowHeight="14.4" x14ac:dyDescent="0.3"/>
  <cols>
    <col min="1" max="1" width="4.5546875" customWidth="1"/>
    <col min="2" max="2" width="70.6640625" customWidth="1"/>
    <col min="3" max="3" width="9.33203125" customWidth="1"/>
    <col min="4" max="4" width="8.44140625" customWidth="1"/>
    <col min="5" max="6" width="8.33203125" customWidth="1"/>
    <col min="7" max="7" width="6.33203125" customWidth="1"/>
    <col min="8" max="8" width="6.5546875" customWidth="1"/>
    <col min="9" max="9" width="14" customWidth="1"/>
    <col min="10" max="10" width="12.6640625" customWidth="1"/>
  </cols>
  <sheetData>
    <row r="1" spans="1:10" ht="17.399999999999999" x14ac:dyDescent="0.3">
      <c r="A1" s="139" t="s">
        <v>86</v>
      </c>
      <c r="B1" s="139"/>
      <c r="C1" s="139"/>
      <c r="D1" s="139"/>
      <c r="E1" s="139"/>
      <c r="F1" s="139"/>
      <c r="G1" s="139"/>
      <c r="H1" s="139"/>
      <c r="I1" s="139"/>
      <c r="J1" s="139"/>
    </row>
    <row r="2" spans="1:10" x14ac:dyDescent="0.3">
      <c r="A2" s="140" t="s">
        <v>61</v>
      </c>
      <c r="B2" s="140"/>
      <c r="C2" s="140"/>
      <c r="D2" s="140"/>
      <c r="E2" s="140"/>
      <c r="F2" s="140"/>
      <c r="G2" s="140"/>
      <c r="H2" s="140"/>
      <c r="I2" s="140"/>
      <c r="J2" s="140"/>
    </row>
    <row r="3" spans="1:10" x14ac:dyDescent="0.3">
      <c r="A3" s="140" t="s">
        <v>81</v>
      </c>
      <c r="B3" s="140"/>
      <c r="C3" s="140"/>
      <c r="D3" s="140"/>
      <c r="E3" s="140"/>
      <c r="F3" s="140"/>
      <c r="G3" s="140"/>
      <c r="H3" s="140"/>
      <c r="I3" s="140"/>
      <c r="J3" s="140"/>
    </row>
    <row r="4" spans="1:10" x14ac:dyDescent="0.3">
      <c r="A4" s="140" t="s">
        <v>54</v>
      </c>
      <c r="B4" s="140"/>
      <c r="C4" s="140"/>
      <c r="D4" s="140"/>
      <c r="E4" s="140"/>
      <c r="F4" s="140"/>
      <c r="G4" s="140"/>
      <c r="H4" s="140"/>
      <c r="I4" s="140"/>
      <c r="J4" s="140"/>
    </row>
    <row r="5" spans="1:10" x14ac:dyDescent="0.3">
      <c r="A5" s="141" t="s">
        <v>42</v>
      </c>
      <c r="B5" s="141"/>
      <c r="C5" s="141"/>
      <c r="D5" s="141"/>
      <c r="E5" s="141"/>
      <c r="F5" s="141"/>
      <c r="G5" s="141"/>
      <c r="H5" s="141"/>
      <c r="I5" s="141"/>
      <c r="J5" s="141"/>
    </row>
    <row r="6" spans="1:10" x14ac:dyDescent="0.3">
      <c r="A6" s="138" t="s">
        <v>48</v>
      </c>
      <c r="B6" s="138"/>
      <c r="C6" s="138"/>
      <c r="D6" s="138"/>
      <c r="E6" s="138"/>
      <c r="F6" s="138"/>
      <c r="G6" s="138"/>
      <c r="H6" s="138"/>
      <c r="I6" s="138"/>
      <c r="J6" s="138"/>
    </row>
    <row r="7" spans="1:10" x14ac:dyDescent="0.3">
      <c r="A7" s="185" t="s">
        <v>2</v>
      </c>
      <c r="B7" s="185" t="s">
        <v>3</v>
      </c>
      <c r="C7" s="187" t="s">
        <v>4</v>
      </c>
      <c r="D7" s="187"/>
      <c r="E7" s="187"/>
      <c r="F7" s="187"/>
      <c r="G7" s="187"/>
      <c r="H7" s="187"/>
      <c r="I7" s="188" t="s">
        <v>55</v>
      </c>
      <c r="J7" s="188"/>
    </row>
    <row r="8" spans="1:10" ht="13.5" customHeight="1" x14ac:dyDescent="0.3">
      <c r="A8" s="185"/>
      <c r="B8" s="185"/>
      <c r="C8" s="189" t="s">
        <v>6</v>
      </c>
      <c r="D8" s="191" t="s">
        <v>7</v>
      </c>
      <c r="E8" s="189" t="s">
        <v>8</v>
      </c>
      <c r="F8" s="189" t="s">
        <v>9</v>
      </c>
      <c r="G8" s="193" t="s">
        <v>52</v>
      </c>
      <c r="H8" s="193"/>
      <c r="I8" s="188"/>
      <c r="J8" s="188"/>
    </row>
    <row r="9" spans="1:10" ht="31.95" customHeight="1" x14ac:dyDescent="0.3">
      <c r="A9" s="186"/>
      <c r="B9" s="186"/>
      <c r="C9" s="190"/>
      <c r="D9" s="192"/>
      <c r="E9" s="196"/>
      <c r="F9" s="196"/>
      <c r="G9" s="50" t="s">
        <v>6</v>
      </c>
      <c r="H9" s="50" t="s">
        <v>7</v>
      </c>
      <c r="I9" s="1" t="s">
        <v>38</v>
      </c>
      <c r="J9" s="1" t="s">
        <v>10</v>
      </c>
    </row>
    <row r="10" spans="1:10" x14ac:dyDescent="0.3">
      <c r="A10" s="128" t="s">
        <v>11</v>
      </c>
      <c r="B10" s="129"/>
      <c r="C10" s="129"/>
      <c r="D10" s="129"/>
      <c r="E10" s="129"/>
      <c r="F10" s="129"/>
      <c r="G10" s="129"/>
      <c r="H10" s="129"/>
      <c r="I10" s="129"/>
      <c r="J10" s="129"/>
    </row>
    <row r="11" spans="1:10" ht="18.75" customHeight="1" x14ac:dyDescent="0.3">
      <c r="A11" s="2">
        <v>1</v>
      </c>
      <c r="B11" s="3" t="s">
        <v>12</v>
      </c>
      <c r="C11" s="4">
        <v>3</v>
      </c>
      <c r="D11" s="22">
        <v>3</v>
      </c>
      <c r="E11" s="4">
        <v>3</v>
      </c>
      <c r="F11" s="4">
        <v>3</v>
      </c>
      <c r="G11" s="4">
        <v>4</v>
      </c>
      <c r="H11" s="4">
        <v>4</v>
      </c>
      <c r="I11" s="32">
        <f>SUM(C11:F11)+ SUM(G11:H11)/2</f>
        <v>16</v>
      </c>
      <c r="J11" s="28">
        <f>I11*30</f>
        <v>480</v>
      </c>
    </row>
    <row r="12" spans="1:10" ht="16.5" customHeight="1" x14ac:dyDescent="0.3">
      <c r="A12" s="30">
        <v>2</v>
      </c>
      <c r="B12" s="7" t="s">
        <v>37</v>
      </c>
      <c r="C12" s="8">
        <v>2</v>
      </c>
      <c r="D12" s="23">
        <v>2</v>
      </c>
      <c r="E12" s="8">
        <v>2</v>
      </c>
      <c r="F12" s="8">
        <v>3</v>
      </c>
      <c r="G12" s="8">
        <v>3</v>
      </c>
      <c r="H12" s="8">
        <v>3</v>
      </c>
      <c r="I12" s="32">
        <f t="shared" ref="I12:I26" si="0">SUM(C12:F12)+ SUM(G12:H12)/2</f>
        <v>12</v>
      </c>
      <c r="J12" s="28">
        <f t="shared" ref="J12:J26" si="1">I12*30</f>
        <v>360</v>
      </c>
    </row>
    <row r="13" spans="1:10" ht="18" customHeight="1" x14ac:dyDescent="0.3">
      <c r="A13" s="2">
        <v>3</v>
      </c>
      <c r="B13" s="7" t="s">
        <v>41</v>
      </c>
      <c r="C13" s="8">
        <v>2</v>
      </c>
      <c r="D13" s="23">
        <v>2</v>
      </c>
      <c r="E13" s="8">
        <v>2</v>
      </c>
      <c r="F13" s="8">
        <v>1</v>
      </c>
      <c r="G13" s="8">
        <v>1</v>
      </c>
      <c r="H13" s="8">
        <v>1</v>
      </c>
      <c r="I13" s="32">
        <f t="shared" si="0"/>
        <v>8</v>
      </c>
      <c r="J13" s="28">
        <f t="shared" si="1"/>
        <v>240</v>
      </c>
    </row>
    <row r="14" spans="1:10" ht="18" customHeight="1" x14ac:dyDescent="0.3">
      <c r="A14" s="33">
        <v>4</v>
      </c>
      <c r="B14" s="7" t="s">
        <v>50</v>
      </c>
      <c r="C14" s="8">
        <v>1</v>
      </c>
      <c r="D14" s="23"/>
      <c r="E14" s="8"/>
      <c r="F14" s="8"/>
      <c r="G14" s="8"/>
      <c r="H14" s="8"/>
      <c r="I14" s="32">
        <f t="shared" si="0"/>
        <v>1</v>
      </c>
      <c r="J14" s="28">
        <f t="shared" si="1"/>
        <v>30</v>
      </c>
    </row>
    <row r="15" spans="1:10" x14ac:dyDescent="0.3">
      <c r="A15" s="2">
        <v>5</v>
      </c>
      <c r="B15" s="7" t="s">
        <v>14</v>
      </c>
      <c r="C15" s="8">
        <v>2</v>
      </c>
      <c r="D15" s="23">
        <v>2</v>
      </c>
      <c r="E15" s="8">
        <v>2</v>
      </c>
      <c r="F15" s="8">
        <v>1</v>
      </c>
      <c r="G15" s="8">
        <v>1</v>
      </c>
      <c r="H15" s="8">
        <v>1</v>
      </c>
      <c r="I15" s="32">
        <f t="shared" si="0"/>
        <v>8</v>
      </c>
      <c r="J15" s="28">
        <f t="shared" si="1"/>
        <v>240</v>
      </c>
    </row>
    <row r="16" spans="1:10" ht="18.75" customHeight="1" x14ac:dyDescent="0.3">
      <c r="A16" s="33">
        <v>6</v>
      </c>
      <c r="B16" s="7" t="s">
        <v>15</v>
      </c>
      <c r="C16" s="8"/>
      <c r="D16" s="23"/>
      <c r="E16" s="8"/>
      <c r="F16" s="8">
        <v>1</v>
      </c>
      <c r="G16" s="8">
        <v>1</v>
      </c>
      <c r="H16" s="8">
        <v>1</v>
      </c>
      <c r="I16" s="32">
        <f t="shared" si="0"/>
        <v>2</v>
      </c>
      <c r="J16" s="28">
        <f t="shared" si="1"/>
        <v>60</v>
      </c>
    </row>
    <row r="17" spans="1:10" ht="15" customHeight="1" x14ac:dyDescent="0.3">
      <c r="A17" s="2">
        <v>7</v>
      </c>
      <c r="B17" s="7" t="s">
        <v>16</v>
      </c>
      <c r="C17" s="8"/>
      <c r="D17" s="23">
        <v>1</v>
      </c>
      <c r="E17" s="8">
        <v>1</v>
      </c>
      <c r="F17" s="8"/>
      <c r="G17" s="8"/>
      <c r="H17" s="8"/>
      <c r="I17" s="32">
        <f t="shared" si="0"/>
        <v>2</v>
      </c>
      <c r="J17" s="28">
        <f t="shared" si="1"/>
        <v>60</v>
      </c>
    </row>
    <row r="18" spans="1:10" ht="14.25" customHeight="1" x14ac:dyDescent="0.3">
      <c r="A18" s="33">
        <v>8</v>
      </c>
      <c r="B18" s="7" t="s">
        <v>17</v>
      </c>
      <c r="C18" s="8">
        <v>1</v>
      </c>
      <c r="D18" s="23">
        <v>1</v>
      </c>
      <c r="E18" s="8">
        <v>1</v>
      </c>
      <c r="F18" s="8">
        <v>1</v>
      </c>
      <c r="G18" s="8"/>
      <c r="H18" s="8"/>
      <c r="I18" s="32">
        <f t="shared" si="0"/>
        <v>4</v>
      </c>
      <c r="J18" s="28">
        <f t="shared" si="1"/>
        <v>120</v>
      </c>
    </row>
    <row r="19" spans="1:10" ht="13.5" customHeight="1" x14ac:dyDescent="0.3">
      <c r="A19" s="2">
        <v>9</v>
      </c>
      <c r="B19" s="7" t="s">
        <v>18</v>
      </c>
      <c r="C19" s="8">
        <v>1</v>
      </c>
      <c r="D19" s="23">
        <v>1</v>
      </c>
      <c r="E19" s="8">
        <v>1</v>
      </c>
      <c r="F19" s="8">
        <v>1</v>
      </c>
      <c r="G19" s="8"/>
      <c r="H19" s="8"/>
      <c r="I19" s="32">
        <f t="shared" si="0"/>
        <v>4</v>
      </c>
      <c r="J19" s="28">
        <f t="shared" si="1"/>
        <v>120</v>
      </c>
    </row>
    <row r="20" spans="1:10" x14ac:dyDescent="0.3">
      <c r="A20" s="33">
        <v>10</v>
      </c>
      <c r="B20" s="7" t="s">
        <v>19</v>
      </c>
      <c r="C20" s="8">
        <v>1</v>
      </c>
      <c r="D20" s="23">
        <v>1</v>
      </c>
      <c r="E20" s="8">
        <v>1</v>
      </c>
      <c r="F20" s="8">
        <v>1</v>
      </c>
      <c r="G20" s="8"/>
      <c r="H20" s="8"/>
      <c r="I20" s="32">
        <f t="shared" si="0"/>
        <v>4</v>
      </c>
      <c r="J20" s="28">
        <f t="shared" si="1"/>
        <v>120</v>
      </c>
    </row>
    <row r="21" spans="1:10" x14ac:dyDescent="0.3">
      <c r="A21" s="2">
        <v>11</v>
      </c>
      <c r="B21" s="7" t="s">
        <v>20</v>
      </c>
      <c r="C21" s="8">
        <v>1</v>
      </c>
      <c r="D21" s="23">
        <v>1</v>
      </c>
      <c r="E21" s="8">
        <v>1</v>
      </c>
      <c r="F21" s="8">
        <v>1</v>
      </c>
      <c r="G21" s="8"/>
      <c r="H21" s="8"/>
      <c r="I21" s="32">
        <f t="shared" si="0"/>
        <v>4</v>
      </c>
      <c r="J21" s="28">
        <f t="shared" si="1"/>
        <v>120</v>
      </c>
    </row>
    <row r="22" spans="1:10" ht="16.5" customHeight="1" x14ac:dyDescent="0.3">
      <c r="A22" s="33">
        <v>12</v>
      </c>
      <c r="B22" s="7" t="s">
        <v>62</v>
      </c>
      <c r="C22" s="8">
        <v>2</v>
      </c>
      <c r="D22" s="23">
        <v>2</v>
      </c>
      <c r="E22" s="8">
        <v>3</v>
      </c>
      <c r="F22" s="8">
        <v>3</v>
      </c>
      <c r="G22" s="8">
        <v>4</v>
      </c>
      <c r="H22" s="8">
        <v>4</v>
      </c>
      <c r="I22" s="32">
        <f t="shared" si="0"/>
        <v>14</v>
      </c>
      <c r="J22" s="28">
        <f t="shared" si="1"/>
        <v>420</v>
      </c>
    </row>
    <row r="23" spans="1:10" ht="17.25" customHeight="1" x14ac:dyDescent="0.3">
      <c r="A23" s="2">
        <v>13</v>
      </c>
      <c r="B23" s="7" t="s">
        <v>21</v>
      </c>
      <c r="C23" s="8">
        <v>1</v>
      </c>
      <c r="D23" s="23">
        <v>1</v>
      </c>
      <c r="E23" s="8">
        <v>1</v>
      </c>
      <c r="F23" s="8"/>
      <c r="G23" s="8"/>
      <c r="H23" s="8"/>
      <c r="I23" s="32">
        <f t="shared" si="0"/>
        <v>3</v>
      </c>
      <c r="J23" s="28">
        <f t="shared" si="1"/>
        <v>90</v>
      </c>
    </row>
    <row r="24" spans="1:10" ht="14.25" customHeight="1" x14ac:dyDescent="0.3">
      <c r="A24" s="33">
        <v>14</v>
      </c>
      <c r="B24" s="7" t="s">
        <v>22</v>
      </c>
      <c r="C24" s="8">
        <v>3</v>
      </c>
      <c r="D24" s="23">
        <v>3</v>
      </c>
      <c r="E24" s="8">
        <v>3</v>
      </c>
      <c r="F24" s="8">
        <v>3</v>
      </c>
      <c r="G24" s="8">
        <v>3</v>
      </c>
      <c r="H24" s="8">
        <v>3</v>
      </c>
      <c r="I24" s="32">
        <f t="shared" si="0"/>
        <v>15</v>
      </c>
      <c r="J24" s="28">
        <f t="shared" si="1"/>
        <v>450</v>
      </c>
    </row>
    <row r="25" spans="1:10" ht="15" customHeight="1" x14ac:dyDescent="0.3">
      <c r="A25" s="2">
        <v>15</v>
      </c>
      <c r="B25" s="7" t="s">
        <v>23</v>
      </c>
      <c r="C25" s="8">
        <v>1</v>
      </c>
      <c r="D25" s="23"/>
      <c r="E25" s="8"/>
      <c r="F25" s="8"/>
      <c r="G25" s="8"/>
      <c r="H25" s="8"/>
      <c r="I25" s="32">
        <f t="shared" si="0"/>
        <v>1</v>
      </c>
      <c r="J25" s="28">
        <f t="shared" si="1"/>
        <v>30</v>
      </c>
    </row>
    <row r="26" spans="1:10" ht="15" customHeight="1" x14ac:dyDescent="0.3">
      <c r="A26" s="33">
        <v>16</v>
      </c>
      <c r="B26" s="7" t="s">
        <v>24</v>
      </c>
      <c r="C26" s="8">
        <v>1</v>
      </c>
      <c r="D26" s="23">
        <v>1</v>
      </c>
      <c r="E26" s="8">
        <v>1</v>
      </c>
      <c r="F26" s="8">
        <v>1</v>
      </c>
      <c r="G26" s="8">
        <v>1</v>
      </c>
      <c r="H26" s="8">
        <v>1</v>
      </c>
      <c r="I26" s="32">
        <f t="shared" si="0"/>
        <v>5</v>
      </c>
      <c r="J26" s="28">
        <f t="shared" si="1"/>
        <v>150</v>
      </c>
    </row>
    <row r="27" spans="1:10" x14ac:dyDescent="0.3">
      <c r="A27" s="132" t="s">
        <v>25</v>
      </c>
      <c r="B27" s="133"/>
      <c r="C27" s="167">
        <f>SUM(C11:C26)</f>
        <v>22</v>
      </c>
      <c r="D27" s="169">
        <f t="shared" ref="D27:H27" si="2">SUM(D11:D26)</f>
        <v>21</v>
      </c>
      <c r="E27" s="167">
        <f t="shared" si="2"/>
        <v>22</v>
      </c>
      <c r="F27" s="167">
        <f t="shared" si="2"/>
        <v>20</v>
      </c>
      <c r="G27" s="29">
        <f t="shared" si="2"/>
        <v>18</v>
      </c>
      <c r="H27" s="29">
        <f t="shared" si="2"/>
        <v>18</v>
      </c>
      <c r="I27" s="96">
        <f>SUM(I11:I26)</f>
        <v>103</v>
      </c>
      <c r="J27" s="96">
        <f>SUM(J11:J26)</f>
        <v>3090</v>
      </c>
    </row>
    <row r="28" spans="1:10" x14ac:dyDescent="0.3">
      <c r="A28" s="134"/>
      <c r="B28" s="135"/>
      <c r="C28" s="168"/>
      <c r="D28" s="170"/>
      <c r="E28" s="197"/>
      <c r="F28" s="195"/>
      <c r="G28" s="130">
        <f>(G27+H27)/2</f>
        <v>18</v>
      </c>
      <c r="H28" s="130"/>
      <c r="I28" s="96"/>
      <c r="J28" s="96"/>
    </row>
    <row r="29" spans="1:10" x14ac:dyDescent="0.3">
      <c r="A29" s="128" t="s">
        <v>49</v>
      </c>
      <c r="B29" s="129"/>
      <c r="C29" s="129"/>
      <c r="D29" s="129"/>
      <c r="E29" s="129"/>
      <c r="F29" s="129"/>
      <c r="G29" s="129"/>
      <c r="H29" s="129"/>
      <c r="I29" s="129"/>
      <c r="J29" s="129"/>
    </row>
    <row r="30" spans="1:10" ht="44.25" customHeight="1" x14ac:dyDescent="0.3">
      <c r="A30" s="93">
        <v>1</v>
      </c>
      <c r="B30" s="75" t="s">
        <v>100</v>
      </c>
      <c r="C30" s="63"/>
      <c r="D30" s="64"/>
      <c r="E30" s="69">
        <v>1</v>
      </c>
      <c r="F30" s="69">
        <v>1</v>
      </c>
      <c r="G30" s="62"/>
      <c r="H30" s="62"/>
      <c r="I30" s="67">
        <f t="shared" ref="I30:I31" si="3">SUM(C30:F30)+ SUM(G30:H30)/2</f>
        <v>2</v>
      </c>
      <c r="J30" s="62">
        <f>I30*30</f>
        <v>60</v>
      </c>
    </row>
    <row r="31" spans="1:10" ht="15" customHeight="1" x14ac:dyDescent="0.3">
      <c r="A31" s="93"/>
      <c r="B31" s="76" t="s">
        <v>62</v>
      </c>
      <c r="C31" s="9">
        <v>1</v>
      </c>
      <c r="D31" s="23">
        <v>1</v>
      </c>
      <c r="E31" s="8">
        <v>1</v>
      </c>
      <c r="F31" s="8">
        <v>1</v>
      </c>
      <c r="G31" s="8">
        <v>2</v>
      </c>
      <c r="H31" s="8">
        <v>2</v>
      </c>
      <c r="I31" s="67">
        <f t="shared" si="3"/>
        <v>6</v>
      </c>
      <c r="J31" s="28">
        <f>I31*30</f>
        <v>180</v>
      </c>
    </row>
    <row r="32" spans="1:10" ht="15" customHeight="1" x14ac:dyDescent="0.3">
      <c r="A32" s="113" t="s">
        <v>101</v>
      </c>
      <c r="B32" s="114"/>
      <c r="C32" s="167">
        <f t="shared" ref="C32:J32" si="4">SUM(C30:C31)</f>
        <v>1</v>
      </c>
      <c r="D32" s="169">
        <f t="shared" si="4"/>
        <v>1</v>
      </c>
      <c r="E32" s="167">
        <f t="shared" si="4"/>
        <v>2</v>
      </c>
      <c r="F32" s="167">
        <f t="shared" si="4"/>
        <v>2</v>
      </c>
      <c r="G32" s="29">
        <f t="shared" si="4"/>
        <v>2</v>
      </c>
      <c r="H32" s="63">
        <f t="shared" si="4"/>
        <v>2</v>
      </c>
      <c r="I32" s="96">
        <f t="shared" si="4"/>
        <v>8</v>
      </c>
      <c r="J32" s="96">
        <f t="shared" si="4"/>
        <v>240</v>
      </c>
    </row>
    <row r="33" spans="1:10" x14ac:dyDescent="0.3">
      <c r="A33" s="115"/>
      <c r="B33" s="116"/>
      <c r="C33" s="168"/>
      <c r="D33" s="170"/>
      <c r="E33" s="168"/>
      <c r="F33" s="168"/>
      <c r="G33" s="130">
        <f>(G32+H32)/2</f>
        <v>2</v>
      </c>
      <c r="H33" s="130"/>
      <c r="I33" s="96"/>
      <c r="J33" s="96"/>
    </row>
    <row r="34" spans="1:10" ht="14.7" customHeight="1" x14ac:dyDescent="0.3">
      <c r="A34" s="81" t="s">
        <v>60</v>
      </c>
      <c r="B34" s="127"/>
      <c r="C34" s="127"/>
      <c r="D34" s="127"/>
      <c r="E34" s="127"/>
      <c r="F34" s="127"/>
      <c r="G34" s="127"/>
      <c r="H34" s="127"/>
      <c r="I34" s="127"/>
      <c r="J34" s="127"/>
    </row>
    <row r="35" spans="1:10" ht="14.7" customHeight="1" x14ac:dyDescent="0.3">
      <c r="A35" s="30">
        <v>1</v>
      </c>
      <c r="B35" s="7" t="s">
        <v>63</v>
      </c>
      <c r="C35" s="20">
        <v>2</v>
      </c>
      <c r="D35" s="25"/>
      <c r="E35" s="18"/>
      <c r="F35" s="18"/>
      <c r="G35" s="18"/>
      <c r="H35" s="18"/>
      <c r="I35" s="32">
        <f t="shared" ref="I35:I39" si="5">SUM(C35:F35)+ SUM(G35:H35)/2</f>
        <v>2</v>
      </c>
      <c r="J35" s="28">
        <f t="shared" ref="J35:J54" si="6">I35*30</f>
        <v>60</v>
      </c>
    </row>
    <row r="36" spans="1:10" ht="14.7" customHeight="1" x14ac:dyDescent="0.3">
      <c r="A36" s="30">
        <v>2</v>
      </c>
      <c r="B36" s="7" t="s">
        <v>64</v>
      </c>
      <c r="C36" s="20"/>
      <c r="D36" s="25">
        <v>2</v>
      </c>
      <c r="E36" s="18"/>
      <c r="F36" s="18"/>
      <c r="G36" s="18"/>
      <c r="H36" s="18"/>
      <c r="I36" s="32">
        <f t="shared" si="5"/>
        <v>2</v>
      </c>
      <c r="J36" s="28">
        <f t="shared" si="6"/>
        <v>60</v>
      </c>
    </row>
    <row r="37" spans="1:10" ht="14.7" customHeight="1" x14ac:dyDescent="0.3">
      <c r="A37" s="53">
        <v>3</v>
      </c>
      <c r="B37" s="7" t="s">
        <v>65</v>
      </c>
      <c r="C37" s="20">
        <v>1</v>
      </c>
      <c r="D37" s="25">
        <v>1</v>
      </c>
      <c r="E37" s="18"/>
      <c r="F37" s="18"/>
      <c r="G37" s="18"/>
      <c r="H37" s="18"/>
      <c r="I37" s="32">
        <f t="shared" si="5"/>
        <v>2</v>
      </c>
      <c r="J37" s="28">
        <f t="shared" si="6"/>
        <v>60</v>
      </c>
    </row>
    <row r="38" spans="1:10" ht="14.7" customHeight="1" x14ac:dyDescent="0.3">
      <c r="A38" s="53">
        <v>4</v>
      </c>
      <c r="B38" s="7" t="s">
        <v>66</v>
      </c>
      <c r="C38" s="20">
        <v>3</v>
      </c>
      <c r="D38" s="25"/>
      <c r="E38" s="18"/>
      <c r="F38" s="18"/>
      <c r="G38" s="18"/>
      <c r="H38" s="18"/>
      <c r="I38" s="32">
        <f t="shared" ref="I38" si="7">SUM(C38:F38)+ SUM(G38:H38)/2</f>
        <v>3</v>
      </c>
      <c r="J38" s="28">
        <f t="shared" si="6"/>
        <v>90</v>
      </c>
    </row>
    <row r="39" spans="1:10" ht="14.7" customHeight="1" x14ac:dyDescent="0.3">
      <c r="A39" s="53">
        <v>5</v>
      </c>
      <c r="B39" s="7" t="s">
        <v>67</v>
      </c>
      <c r="C39" s="20"/>
      <c r="D39" s="25">
        <v>2</v>
      </c>
      <c r="E39" s="18">
        <v>2</v>
      </c>
      <c r="F39" s="18"/>
      <c r="G39" s="18"/>
      <c r="H39" s="18"/>
      <c r="I39" s="32">
        <f t="shared" si="5"/>
        <v>4</v>
      </c>
      <c r="J39" s="28">
        <f t="shared" si="6"/>
        <v>120</v>
      </c>
    </row>
    <row r="40" spans="1:10" ht="17.7" customHeight="1" x14ac:dyDescent="0.3">
      <c r="A40" s="53">
        <v>6</v>
      </c>
      <c r="B40" s="7" t="s">
        <v>68</v>
      </c>
      <c r="C40" s="9"/>
      <c r="D40" s="24">
        <v>2</v>
      </c>
      <c r="E40" s="9">
        <v>1</v>
      </c>
      <c r="F40" s="9"/>
      <c r="G40" s="9"/>
      <c r="H40" s="9"/>
      <c r="I40" s="32">
        <f t="shared" ref="I40:I44" si="8">SUM(C40:F40)+ SUM(G40:H40)/2</f>
        <v>3</v>
      </c>
      <c r="J40" s="28">
        <f t="shared" si="6"/>
        <v>90</v>
      </c>
    </row>
    <row r="41" spans="1:10" ht="16.2" customHeight="1" x14ac:dyDescent="0.3">
      <c r="A41" s="53">
        <v>7</v>
      </c>
      <c r="B41" s="7" t="s">
        <v>28</v>
      </c>
      <c r="C41" s="9"/>
      <c r="D41" s="24"/>
      <c r="E41" s="9">
        <v>2</v>
      </c>
      <c r="F41" s="9">
        <v>2</v>
      </c>
      <c r="G41" s="9">
        <v>2</v>
      </c>
      <c r="H41" s="9"/>
      <c r="I41" s="32">
        <f t="shared" si="8"/>
        <v>5</v>
      </c>
      <c r="J41" s="28">
        <f t="shared" si="6"/>
        <v>150</v>
      </c>
    </row>
    <row r="42" spans="1:10" ht="15" customHeight="1" x14ac:dyDescent="0.3">
      <c r="A42" s="53">
        <v>8</v>
      </c>
      <c r="B42" s="7" t="s">
        <v>69</v>
      </c>
      <c r="C42" s="9"/>
      <c r="D42" s="24"/>
      <c r="E42" s="9"/>
      <c r="F42" s="9">
        <v>3</v>
      </c>
      <c r="G42" s="9">
        <v>4</v>
      </c>
      <c r="H42" s="9"/>
      <c r="I42" s="32">
        <f t="shared" si="8"/>
        <v>5</v>
      </c>
      <c r="J42" s="28">
        <f t="shared" si="6"/>
        <v>150</v>
      </c>
    </row>
    <row r="43" spans="1:10" ht="16.5" customHeight="1" x14ac:dyDescent="0.3">
      <c r="A43" s="53">
        <v>9</v>
      </c>
      <c r="B43" s="7" t="s">
        <v>44</v>
      </c>
      <c r="C43" s="9"/>
      <c r="D43" s="24">
        <v>1</v>
      </c>
      <c r="E43" s="9">
        <v>1</v>
      </c>
      <c r="F43" s="9"/>
      <c r="G43" s="9"/>
      <c r="H43" s="9"/>
      <c r="I43" s="32">
        <f t="shared" si="8"/>
        <v>2</v>
      </c>
      <c r="J43" s="28">
        <f t="shared" si="6"/>
        <v>60</v>
      </c>
    </row>
    <row r="44" spans="1:10" ht="16.5" customHeight="1" x14ac:dyDescent="0.3">
      <c r="A44" s="175" t="s">
        <v>76</v>
      </c>
      <c r="B44" s="181"/>
      <c r="C44" s="163">
        <f>SUM(C35,C36,C37,C38,C39,C40,C41,C42,C43,)</f>
        <v>6</v>
      </c>
      <c r="D44" s="165">
        <f t="shared" ref="D44:F44" si="9">SUM(D35,D36,D37,D38,D39,D40,D41,D42,D43,)</f>
        <v>8</v>
      </c>
      <c r="E44" s="163">
        <f t="shared" si="9"/>
        <v>6</v>
      </c>
      <c r="F44" s="163">
        <f t="shared" si="9"/>
        <v>5</v>
      </c>
      <c r="G44" s="29">
        <f>SUM(G35,G36,G37,G38,G39,G40,G41,G42,G43,)</f>
        <v>6</v>
      </c>
      <c r="H44" s="29">
        <v>0</v>
      </c>
      <c r="I44" s="79">
        <f t="shared" si="8"/>
        <v>28</v>
      </c>
      <c r="J44" s="79">
        <f t="shared" si="6"/>
        <v>840</v>
      </c>
    </row>
    <row r="45" spans="1:10" ht="13.2" customHeight="1" x14ac:dyDescent="0.3">
      <c r="A45" s="182"/>
      <c r="B45" s="183"/>
      <c r="C45" s="168"/>
      <c r="D45" s="170"/>
      <c r="E45" s="168"/>
      <c r="F45" s="168"/>
      <c r="G45" s="130">
        <f>(G44+H44)/2</f>
        <v>3</v>
      </c>
      <c r="H45" s="130"/>
      <c r="I45" s="80"/>
      <c r="J45" s="80"/>
    </row>
    <row r="46" spans="1:10" ht="16.5" customHeight="1" x14ac:dyDescent="0.3">
      <c r="A46" s="171" t="s">
        <v>77</v>
      </c>
      <c r="B46" s="172"/>
      <c r="C46" s="173"/>
      <c r="D46" s="173"/>
      <c r="E46" s="173"/>
      <c r="F46" s="173"/>
      <c r="G46" s="173"/>
      <c r="H46" s="173"/>
      <c r="I46" s="173"/>
      <c r="J46" s="174"/>
    </row>
    <row r="47" spans="1:10" ht="17.7" customHeight="1" x14ac:dyDescent="0.3">
      <c r="A47" s="30">
        <v>1</v>
      </c>
      <c r="B47" s="7" t="s">
        <v>70</v>
      </c>
      <c r="C47" s="8">
        <v>5</v>
      </c>
      <c r="D47" s="24"/>
      <c r="E47" s="9"/>
      <c r="F47" s="9"/>
      <c r="G47" s="9"/>
      <c r="H47" s="9"/>
      <c r="I47" s="32">
        <f t="shared" ref="I47:I52" si="10">SUM(C47:F47)+ SUM(G47:H47)/2</f>
        <v>5</v>
      </c>
      <c r="J47" s="28">
        <f t="shared" si="6"/>
        <v>150</v>
      </c>
    </row>
    <row r="48" spans="1:10" ht="31.95" customHeight="1" x14ac:dyDescent="0.3">
      <c r="A48" s="30">
        <v>2</v>
      </c>
      <c r="B48" s="7" t="s">
        <v>71</v>
      </c>
      <c r="C48" s="9"/>
      <c r="D48" s="24">
        <v>3</v>
      </c>
      <c r="E48" s="9">
        <v>3</v>
      </c>
      <c r="F48" s="9"/>
      <c r="G48" s="9"/>
      <c r="H48" s="9"/>
      <c r="I48" s="32">
        <f t="shared" si="10"/>
        <v>6</v>
      </c>
      <c r="J48" s="28">
        <f t="shared" si="6"/>
        <v>180</v>
      </c>
    </row>
    <row r="49" spans="1:10" ht="16.2" customHeight="1" x14ac:dyDescent="0.3">
      <c r="A49" s="53">
        <v>3</v>
      </c>
      <c r="B49" s="7" t="s">
        <v>72</v>
      </c>
      <c r="C49" s="9"/>
      <c r="D49" s="24">
        <v>2</v>
      </c>
      <c r="E49" s="9">
        <v>3</v>
      </c>
      <c r="F49" s="9"/>
      <c r="G49" s="9"/>
      <c r="H49" s="9"/>
      <c r="I49" s="32">
        <f t="shared" si="10"/>
        <v>5</v>
      </c>
      <c r="J49" s="28">
        <f t="shared" si="6"/>
        <v>150</v>
      </c>
    </row>
    <row r="50" spans="1:10" ht="14.25" customHeight="1" x14ac:dyDescent="0.3">
      <c r="A50" s="53">
        <v>4</v>
      </c>
      <c r="B50" s="7" t="s">
        <v>73</v>
      </c>
      <c r="C50" s="9"/>
      <c r="D50" s="24"/>
      <c r="E50" s="9"/>
      <c r="F50" s="9">
        <v>4</v>
      </c>
      <c r="G50" s="9">
        <v>4</v>
      </c>
      <c r="H50" s="9"/>
      <c r="I50" s="32">
        <f t="shared" si="10"/>
        <v>6</v>
      </c>
      <c r="J50" s="28">
        <f t="shared" si="6"/>
        <v>180</v>
      </c>
    </row>
    <row r="51" spans="1:10" ht="14.25" customHeight="1" x14ac:dyDescent="0.3">
      <c r="A51" s="53">
        <v>5</v>
      </c>
      <c r="B51" s="7" t="s">
        <v>74</v>
      </c>
      <c r="C51" s="9"/>
      <c r="D51" s="24"/>
      <c r="E51" s="9"/>
      <c r="F51" s="9">
        <v>4</v>
      </c>
      <c r="G51" s="9">
        <v>4</v>
      </c>
      <c r="H51" s="9"/>
      <c r="I51" s="32">
        <f t="shared" si="10"/>
        <v>6</v>
      </c>
      <c r="J51" s="28">
        <f t="shared" si="6"/>
        <v>180</v>
      </c>
    </row>
    <row r="52" spans="1:10" ht="14.25" customHeight="1" x14ac:dyDescent="0.3">
      <c r="A52" s="175" t="s">
        <v>76</v>
      </c>
      <c r="B52" s="176"/>
      <c r="C52" s="163">
        <f>SUM(C47,C48,C49,C50,C51,)</f>
        <v>5</v>
      </c>
      <c r="D52" s="165">
        <f t="shared" ref="D52:F52" si="11">SUM(D47,D48,D49,D50,D51,)</f>
        <v>5</v>
      </c>
      <c r="E52" s="163">
        <f t="shared" si="11"/>
        <v>6</v>
      </c>
      <c r="F52" s="163">
        <f t="shared" si="11"/>
        <v>8</v>
      </c>
      <c r="G52" s="13">
        <f t="shared" ref="G52:H52" si="12">SUM(G47,G48,G50,G51,)</f>
        <v>8</v>
      </c>
      <c r="H52" s="13">
        <f t="shared" si="12"/>
        <v>0</v>
      </c>
      <c r="I52" s="79">
        <f t="shared" si="10"/>
        <v>28</v>
      </c>
      <c r="J52" s="79">
        <f t="shared" si="6"/>
        <v>840</v>
      </c>
    </row>
    <row r="53" spans="1:10" ht="14.25" customHeight="1" x14ac:dyDescent="0.3">
      <c r="A53" s="177"/>
      <c r="B53" s="178"/>
      <c r="C53" s="179"/>
      <c r="D53" s="180"/>
      <c r="E53" s="179"/>
      <c r="F53" s="179"/>
      <c r="G53" s="130">
        <f>(G52+H52)/2</f>
        <v>4</v>
      </c>
      <c r="H53" s="130"/>
      <c r="I53" s="80"/>
      <c r="J53" s="80"/>
    </row>
    <row r="54" spans="1:10" x14ac:dyDescent="0.3">
      <c r="A54" s="117" t="s">
        <v>29</v>
      </c>
      <c r="B54" s="118"/>
      <c r="C54" s="167">
        <f t="shared" ref="C54:I54" si="13">SUM(C44,C52,)</f>
        <v>11</v>
      </c>
      <c r="D54" s="169">
        <f t="shared" si="13"/>
        <v>13</v>
      </c>
      <c r="E54" s="167">
        <f t="shared" si="13"/>
        <v>12</v>
      </c>
      <c r="F54" s="167">
        <f t="shared" si="13"/>
        <v>13</v>
      </c>
      <c r="G54" s="29">
        <f t="shared" si="13"/>
        <v>14</v>
      </c>
      <c r="H54" s="29">
        <f t="shared" si="13"/>
        <v>0</v>
      </c>
      <c r="I54" s="96">
        <f t="shared" si="13"/>
        <v>56</v>
      </c>
      <c r="J54" s="96">
        <f t="shared" si="6"/>
        <v>1680</v>
      </c>
    </row>
    <row r="55" spans="1:10" x14ac:dyDescent="0.3">
      <c r="A55" s="119"/>
      <c r="B55" s="120"/>
      <c r="C55" s="168"/>
      <c r="D55" s="170"/>
      <c r="E55" s="168"/>
      <c r="F55" s="168"/>
      <c r="G55" s="85">
        <f>(G54+H54)/2</f>
        <v>7</v>
      </c>
      <c r="H55" s="86"/>
      <c r="I55" s="96"/>
      <c r="J55" s="96"/>
    </row>
    <row r="56" spans="1:10" x14ac:dyDescent="0.3">
      <c r="A56" s="113" t="s">
        <v>85</v>
      </c>
      <c r="B56" s="114"/>
      <c r="C56" s="167">
        <f t="shared" ref="C56:I56" si="14">SUM(C27,C32,C54,)</f>
        <v>34</v>
      </c>
      <c r="D56" s="169">
        <f t="shared" si="14"/>
        <v>35</v>
      </c>
      <c r="E56" s="167">
        <f t="shared" si="14"/>
        <v>36</v>
      </c>
      <c r="F56" s="167">
        <f t="shared" si="14"/>
        <v>35</v>
      </c>
      <c r="G56" s="29">
        <f t="shared" si="14"/>
        <v>34</v>
      </c>
      <c r="H56" s="29">
        <f t="shared" si="14"/>
        <v>20</v>
      </c>
      <c r="I56" s="167">
        <f t="shared" si="14"/>
        <v>167</v>
      </c>
      <c r="J56" s="96">
        <f>I56*30</f>
        <v>5010</v>
      </c>
    </row>
    <row r="57" spans="1:10" x14ac:dyDescent="0.3">
      <c r="A57" s="115"/>
      <c r="B57" s="116"/>
      <c r="C57" s="168"/>
      <c r="D57" s="170"/>
      <c r="E57" s="168"/>
      <c r="F57" s="168"/>
      <c r="G57" s="85">
        <f>(G56+H56)/2</f>
        <v>27</v>
      </c>
      <c r="H57" s="86"/>
      <c r="I57" s="168"/>
      <c r="J57" s="96"/>
    </row>
    <row r="58" spans="1:10" ht="31.2" customHeight="1" x14ac:dyDescent="0.3">
      <c r="A58" s="81" t="s">
        <v>97</v>
      </c>
      <c r="B58" s="82"/>
      <c r="C58" s="54">
        <v>1</v>
      </c>
      <c r="D58" s="55">
        <v>1</v>
      </c>
      <c r="E58" s="54"/>
      <c r="F58" s="54"/>
      <c r="G58" s="38"/>
      <c r="H58" s="39"/>
      <c r="I58" s="47">
        <f t="shared" ref="I58:I59" si="15">SUM(C58:F58)+ SUM(G58:H58)/2</f>
        <v>2</v>
      </c>
      <c r="J58" s="36">
        <f t="shared" ref="J58:J60" si="16">I58*30</f>
        <v>60</v>
      </c>
    </row>
    <row r="59" spans="1:10" ht="21" customHeight="1" x14ac:dyDescent="0.3">
      <c r="A59" s="83" t="s">
        <v>96</v>
      </c>
      <c r="B59" s="84"/>
      <c r="C59" s="9">
        <f>SUM(C30,C58,)</f>
        <v>1</v>
      </c>
      <c r="D59" s="24">
        <f>SUM(D30,D58,)</f>
        <v>1</v>
      </c>
      <c r="E59" s="9">
        <f>SUM(E30,E58,)</f>
        <v>1</v>
      </c>
      <c r="F59" s="9">
        <f>SUM(F30,F58,)</f>
        <v>1</v>
      </c>
      <c r="G59" s="194"/>
      <c r="H59" s="89"/>
      <c r="I59" s="67">
        <f t="shared" si="15"/>
        <v>4</v>
      </c>
      <c r="J59" s="62">
        <f t="shared" si="16"/>
        <v>120</v>
      </c>
    </row>
    <row r="60" spans="1:10" ht="18.75" customHeight="1" x14ac:dyDescent="0.3">
      <c r="A60" s="132" t="s">
        <v>87</v>
      </c>
      <c r="B60" s="161"/>
      <c r="C60" s="163">
        <f t="shared" ref="C60:H60" si="17">SUM(C56,C59,)</f>
        <v>35</v>
      </c>
      <c r="D60" s="165">
        <f t="shared" si="17"/>
        <v>36</v>
      </c>
      <c r="E60" s="163">
        <f>SUM(E56,E59,)-1</f>
        <v>36</v>
      </c>
      <c r="F60" s="163">
        <f>SUM(F56,F59,)-1</f>
        <v>35</v>
      </c>
      <c r="G60" s="56">
        <f t="shared" si="17"/>
        <v>34</v>
      </c>
      <c r="H60" s="68">
        <f t="shared" si="17"/>
        <v>20</v>
      </c>
      <c r="I60" s="79">
        <f>SUM(I56,(I59-2),)</f>
        <v>169</v>
      </c>
      <c r="J60" s="79">
        <f t="shared" si="16"/>
        <v>5070</v>
      </c>
    </row>
    <row r="61" spans="1:10" ht="17.25" customHeight="1" x14ac:dyDescent="0.3">
      <c r="A61" s="134"/>
      <c r="B61" s="162"/>
      <c r="C61" s="164"/>
      <c r="D61" s="166"/>
      <c r="E61" s="164"/>
      <c r="F61" s="164"/>
      <c r="G61" s="85">
        <f>(G60+H60)/2</f>
        <v>27</v>
      </c>
      <c r="H61" s="86"/>
      <c r="I61" s="80"/>
      <c r="J61" s="80"/>
    </row>
    <row r="62" spans="1:10" ht="17.25" customHeight="1" x14ac:dyDescent="0.3">
      <c r="A62" s="30">
        <v>1</v>
      </c>
      <c r="B62" s="7" t="s">
        <v>36</v>
      </c>
      <c r="C62" s="14" t="s">
        <v>75</v>
      </c>
      <c r="D62" s="26" t="s">
        <v>75</v>
      </c>
      <c r="E62" s="14" t="s">
        <v>75</v>
      </c>
      <c r="F62" s="14"/>
      <c r="G62" s="154"/>
      <c r="H62" s="155"/>
      <c r="I62" s="32">
        <v>1.17</v>
      </c>
      <c r="J62" s="28">
        <v>42</v>
      </c>
    </row>
    <row r="63" spans="1:10" ht="13.5" customHeight="1" x14ac:dyDescent="0.3">
      <c r="A63" s="30">
        <v>2</v>
      </c>
      <c r="B63" s="7" t="s">
        <v>35</v>
      </c>
      <c r="C63" s="9">
        <v>2</v>
      </c>
      <c r="D63" s="23">
        <v>2</v>
      </c>
      <c r="E63" s="8">
        <v>2</v>
      </c>
      <c r="F63" s="8">
        <v>2</v>
      </c>
      <c r="G63" s="8">
        <v>2</v>
      </c>
      <c r="H63" s="8">
        <v>2</v>
      </c>
      <c r="I63" s="32">
        <f t="shared" ref="I63" si="18">SUM(C63:F63)+ SUM(G63:H63)/2</f>
        <v>10</v>
      </c>
      <c r="J63" s="28">
        <f>I63*30</f>
        <v>300</v>
      </c>
    </row>
    <row r="64" spans="1:10" ht="13.5" customHeight="1" x14ac:dyDescent="0.3">
      <c r="A64" s="53">
        <v>3</v>
      </c>
      <c r="B64" s="15" t="s">
        <v>98</v>
      </c>
      <c r="C64" s="21"/>
      <c r="D64" s="27" t="s">
        <v>51</v>
      </c>
      <c r="E64" s="16" t="s">
        <v>51</v>
      </c>
      <c r="F64" s="16"/>
      <c r="G64" s="154"/>
      <c r="H64" s="156"/>
      <c r="I64" s="28">
        <v>0.28000000000000003</v>
      </c>
      <c r="J64" s="31">
        <v>10</v>
      </c>
    </row>
    <row r="65" spans="1:10" x14ac:dyDescent="0.3">
      <c r="A65" s="101" t="s">
        <v>30</v>
      </c>
      <c r="B65" s="102"/>
      <c r="C65" s="157">
        <f>SUM(C60,C63,)</f>
        <v>37</v>
      </c>
      <c r="D65" s="159">
        <f>SUM(D60,D63,)</f>
        <v>38</v>
      </c>
      <c r="E65" s="157">
        <f>SUM(E60,E63,)</f>
        <v>38</v>
      </c>
      <c r="F65" s="157">
        <f>SUM(F60,F63,)</f>
        <v>37</v>
      </c>
      <c r="G65" s="51">
        <f>+SUM(G60,G63,)</f>
        <v>36</v>
      </c>
      <c r="H65" s="51">
        <f>+SUM(H60,H63,)</f>
        <v>22</v>
      </c>
      <c r="I65" s="148">
        <f>SUM(I60,I62,I63,I64,)</f>
        <v>180.45</v>
      </c>
      <c r="J65" s="149">
        <f>SUM(J60,J62,J63,J64,)</f>
        <v>5422</v>
      </c>
    </row>
    <row r="66" spans="1:10" x14ac:dyDescent="0.3">
      <c r="A66" s="103"/>
      <c r="B66" s="104"/>
      <c r="C66" s="158"/>
      <c r="D66" s="160"/>
      <c r="E66" s="158"/>
      <c r="F66" s="158"/>
      <c r="G66" s="150">
        <f>(G65+H65)/2</f>
        <v>29</v>
      </c>
      <c r="H66" s="151"/>
      <c r="I66" s="148"/>
      <c r="J66" s="149"/>
    </row>
    <row r="67" spans="1:10" ht="27.6" customHeight="1" x14ac:dyDescent="0.3">
      <c r="A67" s="152" t="s">
        <v>57</v>
      </c>
      <c r="B67" s="153"/>
      <c r="C67" s="153"/>
      <c r="D67" s="153"/>
      <c r="E67" s="153"/>
      <c r="F67" s="153"/>
      <c r="G67" s="153"/>
      <c r="H67" s="153"/>
      <c r="I67" s="153"/>
      <c r="J67" s="153"/>
    </row>
    <row r="68" spans="1:10" x14ac:dyDescent="0.3">
      <c r="A68" s="10"/>
      <c r="B68" s="97" t="s">
        <v>79</v>
      </c>
      <c r="C68" s="97"/>
      <c r="D68" s="97"/>
      <c r="E68" s="97"/>
      <c r="F68" s="96" t="s">
        <v>31</v>
      </c>
      <c r="G68" s="96"/>
      <c r="H68" s="96"/>
      <c r="I68" s="96" t="s">
        <v>32</v>
      </c>
      <c r="J68" s="96"/>
    </row>
    <row r="69" spans="1:10" x14ac:dyDescent="0.3">
      <c r="A69" s="10"/>
      <c r="B69" s="92" t="s">
        <v>33</v>
      </c>
      <c r="C69" s="92"/>
      <c r="D69" s="92"/>
      <c r="E69" s="92"/>
      <c r="F69" s="98">
        <v>4</v>
      </c>
      <c r="G69" s="99"/>
      <c r="H69" s="100"/>
      <c r="I69" s="146">
        <v>140</v>
      </c>
      <c r="J69" s="147"/>
    </row>
    <row r="70" spans="1:10" x14ac:dyDescent="0.3">
      <c r="A70" s="10"/>
      <c r="B70" s="92" t="s">
        <v>58</v>
      </c>
      <c r="C70" s="92"/>
      <c r="D70" s="92"/>
      <c r="E70" s="92"/>
      <c r="F70" s="93">
        <v>4</v>
      </c>
      <c r="G70" s="93"/>
      <c r="H70" s="93"/>
      <c r="I70" s="93">
        <v>140</v>
      </c>
      <c r="J70" s="93"/>
    </row>
    <row r="71" spans="1:10" x14ac:dyDescent="0.3">
      <c r="A71" s="10"/>
      <c r="B71" s="95" t="s">
        <v>34</v>
      </c>
      <c r="C71" s="95"/>
      <c r="D71" s="95"/>
      <c r="E71" s="95"/>
      <c r="F71" s="96">
        <f>SUM(F69:F70)</f>
        <v>8</v>
      </c>
      <c r="G71" s="96"/>
      <c r="H71" s="96"/>
      <c r="I71" s="96">
        <f>SUM(I69:I70)</f>
        <v>280</v>
      </c>
      <c r="J71" s="96"/>
    </row>
    <row r="72" spans="1:10" x14ac:dyDescent="0.3">
      <c r="A72" s="87" t="s">
        <v>56</v>
      </c>
      <c r="B72" s="87"/>
      <c r="C72" s="87"/>
      <c r="D72" s="87"/>
      <c r="E72" s="87"/>
      <c r="F72" s="87"/>
      <c r="G72" s="87"/>
      <c r="H72" s="87"/>
      <c r="I72" s="87"/>
      <c r="J72" s="87"/>
    </row>
    <row r="73" spans="1:10" x14ac:dyDescent="0.3">
      <c r="A73" s="87" t="s">
        <v>59</v>
      </c>
      <c r="B73" s="87"/>
      <c r="C73" s="87"/>
      <c r="D73" s="87"/>
      <c r="E73" s="87"/>
      <c r="F73" s="87"/>
      <c r="G73" s="87"/>
      <c r="H73" s="87"/>
      <c r="I73" s="87"/>
      <c r="J73" s="87"/>
    </row>
    <row r="74" spans="1:10" x14ac:dyDescent="0.3">
      <c r="B74" s="136" t="s">
        <v>80</v>
      </c>
      <c r="C74" s="136"/>
      <c r="D74" s="136"/>
      <c r="E74" s="136"/>
      <c r="F74" s="136"/>
      <c r="G74" s="136"/>
      <c r="H74" s="136"/>
      <c r="I74" s="136"/>
      <c r="J74" s="136"/>
    </row>
  </sheetData>
  <mergeCells count="105">
    <mergeCell ref="B68:E68"/>
    <mergeCell ref="F68:H68"/>
    <mergeCell ref="I68:J68"/>
    <mergeCell ref="I65:I66"/>
    <mergeCell ref="J65:J66"/>
    <mergeCell ref="G66:H66"/>
    <mergeCell ref="A67:J67"/>
    <mergeCell ref="G62:H62"/>
    <mergeCell ref="G64:H64"/>
    <mergeCell ref="A65:B66"/>
    <mergeCell ref="B74:J74"/>
    <mergeCell ref="B69:E69"/>
    <mergeCell ref="F69:H69"/>
    <mergeCell ref="I69:J69"/>
    <mergeCell ref="B70:E70"/>
    <mergeCell ref="F70:H70"/>
    <mergeCell ref="I70:J70"/>
    <mergeCell ref="B71:E71"/>
    <mergeCell ref="F71:H71"/>
    <mergeCell ref="I71:J71"/>
    <mergeCell ref="A72:J72"/>
    <mergeCell ref="A73:J73"/>
    <mergeCell ref="D54:D55"/>
    <mergeCell ref="E54:E55"/>
    <mergeCell ref="F54:F55"/>
    <mergeCell ref="I54:I55"/>
    <mergeCell ref="I60:I61"/>
    <mergeCell ref="J60:J61"/>
    <mergeCell ref="G61:H61"/>
    <mergeCell ref="A60:B61"/>
    <mergeCell ref="A58:B58"/>
    <mergeCell ref="C60:C61"/>
    <mergeCell ref="D60:D61"/>
    <mergeCell ref="E60:E61"/>
    <mergeCell ref="F60:F61"/>
    <mergeCell ref="A59:B59"/>
    <mergeCell ref="G59:H59"/>
    <mergeCell ref="A52:B53"/>
    <mergeCell ref="C52:C53"/>
    <mergeCell ref="D52:D53"/>
    <mergeCell ref="E52:E53"/>
    <mergeCell ref="F52:F53"/>
    <mergeCell ref="I52:I53"/>
    <mergeCell ref="J52:J53"/>
    <mergeCell ref="G53:H53"/>
    <mergeCell ref="C65:C66"/>
    <mergeCell ref="D65:D66"/>
    <mergeCell ref="E65:E66"/>
    <mergeCell ref="F65:F66"/>
    <mergeCell ref="J54:J55"/>
    <mergeCell ref="G55:H55"/>
    <mergeCell ref="A56:B57"/>
    <mergeCell ref="C56:C57"/>
    <mergeCell ref="D56:D57"/>
    <mergeCell ref="E56:E57"/>
    <mergeCell ref="F56:F57"/>
    <mergeCell ref="I56:I57"/>
    <mergeCell ref="J56:J57"/>
    <mergeCell ref="G57:H57"/>
    <mergeCell ref="A54:B55"/>
    <mergeCell ref="C54:C55"/>
    <mergeCell ref="A44:B45"/>
    <mergeCell ref="C44:C45"/>
    <mergeCell ref="D44:D45"/>
    <mergeCell ref="E44:E45"/>
    <mergeCell ref="F44:F45"/>
    <mergeCell ref="I44:I45"/>
    <mergeCell ref="J44:J45"/>
    <mergeCell ref="G45:H45"/>
    <mergeCell ref="A46:J46"/>
    <mergeCell ref="A1:J1"/>
    <mergeCell ref="A2:J2"/>
    <mergeCell ref="A3:J3"/>
    <mergeCell ref="A4:J4"/>
    <mergeCell ref="A5:J5"/>
    <mergeCell ref="A7:A9"/>
    <mergeCell ref="B7:B9"/>
    <mergeCell ref="C7:H7"/>
    <mergeCell ref="I7:J8"/>
    <mergeCell ref="C8:C9"/>
    <mergeCell ref="D8:D9"/>
    <mergeCell ref="E8:E9"/>
    <mergeCell ref="F8:F9"/>
    <mergeCell ref="G8:H8"/>
    <mergeCell ref="A6:J6"/>
    <mergeCell ref="A10:J10"/>
    <mergeCell ref="A27:B28"/>
    <mergeCell ref="C27:C28"/>
    <mergeCell ref="D27:D28"/>
    <mergeCell ref="E27:E28"/>
    <mergeCell ref="F27:F28"/>
    <mergeCell ref="I27:I28"/>
    <mergeCell ref="J27:J28"/>
    <mergeCell ref="G28:H28"/>
    <mergeCell ref="A34:J34"/>
    <mergeCell ref="A29:J29"/>
    <mergeCell ref="A32:B33"/>
    <mergeCell ref="C32:C33"/>
    <mergeCell ref="D32:D33"/>
    <mergeCell ref="E32:E33"/>
    <mergeCell ref="F32:F33"/>
    <mergeCell ref="I32:I33"/>
    <mergeCell ref="J32:J33"/>
    <mergeCell ref="G33:H33"/>
    <mergeCell ref="A30:A31"/>
  </mergeCells>
  <printOptions horizontalCentered="1"/>
  <pageMargins left="0.31496062992125984" right="0.31496062992125984" top="0.19685039370078741" bottom="0.35433070866141736" header="0" footer="0"/>
  <pageSetup paperSize="9" scale="65" orientation="portrait" r:id="rId1"/>
  <ignoredErrors>
    <ignoredError sqref="I38 G54 G56" 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J75"/>
  <sheetViews>
    <sheetView tabSelected="1" topLeftCell="A19" zoomScaleNormal="100" workbookViewId="0">
      <selection activeCell="M20" sqref="M20"/>
    </sheetView>
  </sheetViews>
  <sheetFormatPr defaultRowHeight="14.4" x14ac:dyDescent="0.3"/>
  <cols>
    <col min="1" max="1" width="4.5546875" customWidth="1"/>
    <col min="2" max="2" width="71" customWidth="1"/>
    <col min="3" max="3" width="9.88671875" customWidth="1"/>
    <col min="4" max="4" width="7.33203125" customWidth="1"/>
    <col min="5" max="5" width="6.88671875" customWidth="1"/>
    <col min="6" max="6" width="7.33203125" customWidth="1"/>
    <col min="7" max="7" width="7.6640625" customWidth="1"/>
    <col min="8" max="8" width="7.33203125" customWidth="1"/>
    <col min="9" max="9" width="13.88671875" customWidth="1"/>
    <col min="10" max="10" width="13.109375" customWidth="1"/>
  </cols>
  <sheetData>
    <row r="1" spans="1:10" ht="17.399999999999999" x14ac:dyDescent="0.3">
      <c r="A1" s="139" t="s">
        <v>89</v>
      </c>
      <c r="B1" s="139"/>
      <c r="C1" s="139"/>
      <c r="D1" s="139"/>
      <c r="E1" s="139"/>
      <c r="F1" s="139"/>
      <c r="G1" s="139"/>
      <c r="H1" s="139"/>
      <c r="I1" s="139"/>
      <c r="J1" s="139"/>
    </row>
    <row r="2" spans="1:10" x14ac:dyDescent="0.3">
      <c r="A2" s="140" t="s">
        <v>61</v>
      </c>
      <c r="B2" s="140"/>
      <c r="C2" s="140"/>
      <c r="D2" s="140"/>
      <c r="E2" s="140"/>
      <c r="F2" s="140"/>
      <c r="G2" s="140"/>
      <c r="H2" s="140"/>
      <c r="I2" s="140"/>
      <c r="J2" s="140"/>
    </row>
    <row r="3" spans="1:10" x14ac:dyDescent="0.3">
      <c r="A3" s="140" t="s">
        <v>88</v>
      </c>
      <c r="B3" s="140"/>
      <c r="C3" s="140"/>
      <c r="D3" s="140"/>
      <c r="E3" s="140"/>
      <c r="F3" s="140"/>
      <c r="G3" s="140"/>
      <c r="H3" s="140"/>
      <c r="I3" s="140"/>
      <c r="J3" s="140"/>
    </row>
    <row r="4" spans="1:10" x14ac:dyDescent="0.3">
      <c r="A4" s="140" t="s">
        <v>54</v>
      </c>
      <c r="B4" s="140"/>
      <c r="C4" s="140"/>
      <c r="D4" s="140"/>
      <c r="E4" s="140"/>
      <c r="F4" s="140"/>
      <c r="G4" s="140"/>
      <c r="H4" s="140"/>
      <c r="I4" s="140"/>
      <c r="J4" s="140"/>
    </row>
    <row r="5" spans="1:10" x14ac:dyDescent="0.3">
      <c r="A5" s="141" t="s">
        <v>42</v>
      </c>
      <c r="B5" s="141"/>
      <c r="C5" s="141"/>
      <c r="D5" s="141"/>
      <c r="E5" s="141"/>
      <c r="F5" s="141"/>
      <c r="G5" s="141"/>
      <c r="H5" s="141"/>
      <c r="I5" s="141"/>
      <c r="J5" s="141"/>
    </row>
    <row r="6" spans="1:10" x14ac:dyDescent="0.3">
      <c r="A6" s="138" t="s">
        <v>48</v>
      </c>
      <c r="B6" s="138"/>
      <c r="C6" s="138"/>
      <c r="D6" s="138"/>
      <c r="E6" s="138"/>
      <c r="F6" s="138"/>
      <c r="G6" s="138"/>
      <c r="H6" s="138"/>
      <c r="I6" s="138"/>
      <c r="J6" s="138"/>
    </row>
    <row r="7" spans="1:10" x14ac:dyDescent="0.3">
      <c r="A7" s="185" t="s">
        <v>2</v>
      </c>
      <c r="B7" s="185" t="s">
        <v>3</v>
      </c>
      <c r="C7" s="187" t="s">
        <v>4</v>
      </c>
      <c r="D7" s="187"/>
      <c r="E7" s="187"/>
      <c r="F7" s="187"/>
      <c r="G7" s="187"/>
      <c r="H7" s="187"/>
      <c r="I7" s="188" t="s">
        <v>55</v>
      </c>
      <c r="J7" s="188"/>
    </row>
    <row r="8" spans="1:10" ht="13.5" customHeight="1" x14ac:dyDescent="0.3">
      <c r="A8" s="185"/>
      <c r="B8" s="185"/>
      <c r="C8" s="191" t="s">
        <v>6</v>
      </c>
      <c r="D8" s="189" t="s">
        <v>7</v>
      </c>
      <c r="E8" s="189" t="s">
        <v>8</v>
      </c>
      <c r="F8" s="189" t="s">
        <v>9</v>
      </c>
      <c r="G8" s="193" t="s">
        <v>52</v>
      </c>
      <c r="H8" s="193"/>
      <c r="I8" s="188"/>
      <c r="J8" s="188"/>
    </row>
    <row r="9" spans="1:10" ht="29.4" customHeight="1" x14ac:dyDescent="0.3">
      <c r="A9" s="186"/>
      <c r="B9" s="186"/>
      <c r="C9" s="192"/>
      <c r="D9" s="190"/>
      <c r="E9" s="196"/>
      <c r="F9" s="196"/>
      <c r="G9" s="50" t="s">
        <v>6</v>
      </c>
      <c r="H9" s="50" t="s">
        <v>7</v>
      </c>
      <c r="I9" s="1" t="s">
        <v>38</v>
      </c>
      <c r="J9" s="1" t="s">
        <v>10</v>
      </c>
    </row>
    <row r="10" spans="1:10" x14ac:dyDescent="0.3">
      <c r="A10" s="128" t="s">
        <v>11</v>
      </c>
      <c r="B10" s="129"/>
      <c r="C10" s="129"/>
      <c r="D10" s="129"/>
      <c r="E10" s="129"/>
      <c r="F10" s="129"/>
      <c r="G10" s="129"/>
      <c r="H10" s="129"/>
      <c r="I10" s="129"/>
      <c r="J10" s="129"/>
    </row>
    <row r="11" spans="1:10" ht="18.75" customHeight="1" x14ac:dyDescent="0.3">
      <c r="A11" s="2">
        <v>1</v>
      </c>
      <c r="B11" s="3" t="s">
        <v>12</v>
      </c>
      <c r="C11" s="22">
        <v>3</v>
      </c>
      <c r="D11" s="4">
        <v>3</v>
      </c>
      <c r="E11" s="4">
        <v>3</v>
      </c>
      <c r="F11" s="4">
        <v>3</v>
      </c>
      <c r="G11" s="4">
        <v>4</v>
      </c>
      <c r="H11" s="4">
        <v>4</v>
      </c>
      <c r="I11" s="47">
        <f>SUM(C11:F11)+ SUM(G11:H11)/2</f>
        <v>16</v>
      </c>
      <c r="J11" s="36">
        <f>I11*30</f>
        <v>480</v>
      </c>
    </row>
    <row r="12" spans="1:10" ht="16.5" customHeight="1" x14ac:dyDescent="0.3">
      <c r="A12" s="37">
        <v>2</v>
      </c>
      <c r="B12" s="7" t="s">
        <v>37</v>
      </c>
      <c r="C12" s="23">
        <v>2</v>
      </c>
      <c r="D12" s="8">
        <v>2</v>
      </c>
      <c r="E12" s="8">
        <v>2</v>
      </c>
      <c r="F12" s="8">
        <v>3</v>
      </c>
      <c r="G12" s="8">
        <v>3</v>
      </c>
      <c r="H12" s="8">
        <v>3</v>
      </c>
      <c r="I12" s="47">
        <f t="shared" ref="I12:I26" si="0">SUM(C12:F12)+ SUM(G12:H12)/2</f>
        <v>12</v>
      </c>
      <c r="J12" s="36">
        <f t="shared" ref="J12:J26" si="1">I12*30</f>
        <v>360</v>
      </c>
    </row>
    <row r="13" spans="1:10" ht="18" customHeight="1" x14ac:dyDescent="0.3">
      <c r="A13" s="2">
        <v>3</v>
      </c>
      <c r="B13" s="7" t="s">
        <v>41</v>
      </c>
      <c r="C13" s="23">
        <v>2</v>
      </c>
      <c r="D13" s="8">
        <v>2</v>
      </c>
      <c r="E13" s="8">
        <v>2</v>
      </c>
      <c r="F13" s="8">
        <v>1</v>
      </c>
      <c r="G13" s="8">
        <v>1</v>
      </c>
      <c r="H13" s="8">
        <v>1</v>
      </c>
      <c r="I13" s="47">
        <f t="shared" si="0"/>
        <v>8</v>
      </c>
      <c r="J13" s="36">
        <f t="shared" si="1"/>
        <v>240</v>
      </c>
    </row>
    <row r="14" spans="1:10" ht="18" customHeight="1" x14ac:dyDescent="0.3">
      <c r="A14" s="37">
        <v>4</v>
      </c>
      <c r="B14" s="7" t="s">
        <v>103</v>
      </c>
      <c r="C14" s="23">
        <v>1</v>
      </c>
      <c r="D14" s="8"/>
      <c r="E14" s="8"/>
      <c r="F14" s="8"/>
      <c r="G14" s="8"/>
      <c r="H14" s="8"/>
      <c r="I14" s="47">
        <f t="shared" si="0"/>
        <v>1</v>
      </c>
      <c r="J14" s="36">
        <f t="shared" si="1"/>
        <v>30</v>
      </c>
    </row>
    <row r="15" spans="1:10" x14ac:dyDescent="0.3">
      <c r="A15" s="2">
        <v>5</v>
      </c>
      <c r="B15" s="7" t="s">
        <v>14</v>
      </c>
      <c r="C15" s="23">
        <v>2</v>
      </c>
      <c r="D15" s="8">
        <v>2</v>
      </c>
      <c r="E15" s="8">
        <v>1</v>
      </c>
      <c r="F15" s="8">
        <v>1</v>
      </c>
      <c r="G15" s="8">
        <v>2</v>
      </c>
      <c r="H15" s="8"/>
      <c r="I15" s="47">
        <f t="shared" si="0"/>
        <v>7</v>
      </c>
      <c r="J15" s="36">
        <f t="shared" si="1"/>
        <v>210</v>
      </c>
    </row>
    <row r="16" spans="1:10" ht="18.75" customHeight="1" x14ac:dyDescent="0.3">
      <c r="A16" s="37">
        <v>6</v>
      </c>
      <c r="B16" s="7" t="s">
        <v>90</v>
      </c>
      <c r="C16" s="23">
        <v>1</v>
      </c>
      <c r="D16" s="8">
        <v>1</v>
      </c>
      <c r="E16" s="8">
        <v>1</v>
      </c>
      <c r="F16" s="8"/>
      <c r="G16" s="8"/>
      <c r="H16" s="8"/>
      <c r="I16" s="47">
        <f t="shared" si="0"/>
        <v>3</v>
      </c>
      <c r="J16" s="36">
        <f t="shared" si="1"/>
        <v>90</v>
      </c>
    </row>
    <row r="17" spans="1:10" ht="15" customHeight="1" x14ac:dyDescent="0.3">
      <c r="A17" s="2">
        <v>7</v>
      </c>
      <c r="B17" s="7" t="s">
        <v>16</v>
      </c>
      <c r="C17" s="23"/>
      <c r="D17" s="8">
        <v>1</v>
      </c>
      <c r="E17" s="8">
        <v>1</v>
      </c>
      <c r="F17" s="8"/>
      <c r="G17" s="8"/>
      <c r="H17" s="8"/>
      <c r="I17" s="47">
        <f t="shared" si="0"/>
        <v>2</v>
      </c>
      <c r="J17" s="36">
        <f t="shared" si="1"/>
        <v>60</v>
      </c>
    </row>
    <row r="18" spans="1:10" ht="14.25" customHeight="1" x14ac:dyDescent="0.3">
      <c r="A18" s="37">
        <v>8</v>
      </c>
      <c r="B18" s="7" t="s">
        <v>17</v>
      </c>
      <c r="C18" s="23">
        <v>1</v>
      </c>
      <c r="D18" s="8">
        <v>1</v>
      </c>
      <c r="E18" s="8">
        <v>1</v>
      </c>
      <c r="F18" s="8">
        <v>1</v>
      </c>
      <c r="G18" s="8"/>
      <c r="H18" s="8"/>
      <c r="I18" s="47">
        <f t="shared" si="0"/>
        <v>4</v>
      </c>
      <c r="J18" s="36">
        <f t="shared" si="1"/>
        <v>120</v>
      </c>
    </row>
    <row r="19" spans="1:10" ht="13.5" customHeight="1" x14ac:dyDescent="0.3">
      <c r="A19" s="2">
        <v>9</v>
      </c>
      <c r="B19" s="7" t="s">
        <v>18</v>
      </c>
      <c r="C19" s="23">
        <v>1</v>
      </c>
      <c r="D19" s="8">
        <v>1</v>
      </c>
      <c r="E19" s="8">
        <v>1</v>
      </c>
      <c r="F19" s="8">
        <v>1</v>
      </c>
      <c r="G19" s="8"/>
      <c r="H19" s="8"/>
      <c r="I19" s="47">
        <f t="shared" si="0"/>
        <v>4</v>
      </c>
      <c r="J19" s="36">
        <f t="shared" si="1"/>
        <v>120</v>
      </c>
    </row>
    <row r="20" spans="1:10" x14ac:dyDescent="0.3">
      <c r="A20" s="37">
        <v>10</v>
      </c>
      <c r="B20" s="7" t="s">
        <v>19</v>
      </c>
      <c r="C20" s="23">
        <v>1</v>
      </c>
      <c r="D20" s="8">
        <v>1</v>
      </c>
      <c r="E20" s="8">
        <v>1</v>
      </c>
      <c r="F20" s="8">
        <v>1</v>
      </c>
      <c r="G20" s="8"/>
      <c r="H20" s="8"/>
      <c r="I20" s="47">
        <f t="shared" si="0"/>
        <v>4</v>
      </c>
      <c r="J20" s="36">
        <f t="shared" si="1"/>
        <v>120</v>
      </c>
    </row>
    <row r="21" spans="1:10" x14ac:dyDescent="0.3">
      <c r="A21" s="2">
        <v>11</v>
      </c>
      <c r="B21" s="7" t="s">
        <v>20</v>
      </c>
      <c r="C21" s="23">
        <v>1</v>
      </c>
      <c r="D21" s="8">
        <v>1</v>
      </c>
      <c r="E21" s="8">
        <v>1</v>
      </c>
      <c r="F21" s="8">
        <v>1</v>
      </c>
      <c r="G21" s="8"/>
      <c r="H21" s="8"/>
      <c r="I21" s="47">
        <f t="shared" si="0"/>
        <v>4</v>
      </c>
      <c r="J21" s="36">
        <f t="shared" si="1"/>
        <v>120</v>
      </c>
    </row>
    <row r="22" spans="1:10" ht="16.5" customHeight="1" x14ac:dyDescent="0.3">
      <c r="A22" s="37">
        <v>12</v>
      </c>
      <c r="B22" s="7" t="s">
        <v>62</v>
      </c>
      <c r="C22" s="23">
        <v>2</v>
      </c>
      <c r="D22" s="8">
        <v>2</v>
      </c>
      <c r="E22" s="8">
        <v>3</v>
      </c>
      <c r="F22" s="8">
        <v>3</v>
      </c>
      <c r="G22" s="8">
        <v>4</v>
      </c>
      <c r="H22" s="8">
        <v>4</v>
      </c>
      <c r="I22" s="47">
        <f t="shared" si="0"/>
        <v>14</v>
      </c>
      <c r="J22" s="36">
        <f t="shared" si="1"/>
        <v>420</v>
      </c>
    </row>
    <row r="23" spans="1:10" ht="17.25" customHeight="1" x14ac:dyDescent="0.3">
      <c r="A23" s="2">
        <v>13</v>
      </c>
      <c r="B23" s="7" t="s">
        <v>21</v>
      </c>
      <c r="C23" s="23">
        <v>1</v>
      </c>
      <c r="D23" s="8">
        <v>1</v>
      </c>
      <c r="E23" s="8">
        <v>1</v>
      </c>
      <c r="F23" s="8"/>
      <c r="G23" s="8"/>
      <c r="H23" s="8"/>
      <c r="I23" s="47">
        <f t="shared" si="0"/>
        <v>3</v>
      </c>
      <c r="J23" s="36">
        <f t="shared" si="1"/>
        <v>90</v>
      </c>
    </row>
    <row r="24" spans="1:10" ht="14.25" customHeight="1" x14ac:dyDescent="0.3">
      <c r="A24" s="37">
        <v>14</v>
      </c>
      <c r="B24" s="7" t="s">
        <v>22</v>
      </c>
      <c r="C24" s="23">
        <v>3</v>
      </c>
      <c r="D24" s="8">
        <v>3</v>
      </c>
      <c r="E24" s="8">
        <v>3</v>
      </c>
      <c r="F24" s="8">
        <v>3</v>
      </c>
      <c r="G24" s="8">
        <v>3</v>
      </c>
      <c r="H24" s="8">
        <v>3</v>
      </c>
      <c r="I24" s="47">
        <f t="shared" si="0"/>
        <v>15</v>
      </c>
      <c r="J24" s="36">
        <f t="shared" si="1"/>
        <v>450</v>
      </c>
    </row>
    <row r="25" spans="1:10" ht="15" customHeight="1" x14ac:dyDescent="0.3">
      <c r="A25" s="2">
        <v>15</v>
      </c>
      <c r="B25" s="7" t="s">
        <v>23</v>
      </c>
      <c r="C25" s="23">
        <v>1</v>
      </c>
      <c r="D25" s="8"/>
      <c r="E25" s="8"/>
      <c r="F25" s="8"/>
      <c r="G25" s="8"/>
      <c r="H25" s="8"/>
      <c r="I25" s="47">
        <f t="shared" si="0"/>
        <v>1</v>
      </c>
      <c r="J25" s="36">
        <f t="shared" si="1"/>
        <v>30</v>
      </c>
    </row>
    <row r="26" spans="1:10" ht="15" customHeight="1" x14ac:dyDescent="0.3">
      <c r="A26" s="37">
        <v>16</v>
      </c>
      <c r="B26" s="7" t="s">
        <v>24</v>
      </c>
      <c r="C26" s="23">
        <v>1</v>
      </c>
      <c r="D26" s="8">
        <v>1</v>
      </c>
      <c r="E26" s="8">
        <v>1</v>
      </c>
      <c r="F26" s="8">
        <v>1</v>
      </c>
      <c r="G26" s="8">
        <v>1</v>
      </c>
      <c r="H26" s="8">
        <v>1</v>
      </c>
      <c r="I26" s="47">
        <f t="shared" si="0"/>
        <v>5</v>
      </c>
      <c r="J26" s="36">
        <f t="shared" si="1"/>
        <v>150</v>
      </c>
    </row>
    <row r="27" spans="1:10" x14ac:dyDescent="0.3">
      <c r="A27" s="132" t="s">
        <v>25</v>
      </c>
      <c r="B27" s="133"/>
      <c r="C27" s="169">
        <f>SUM(C11:C26)</f>
        <v>23</v>
      </c>
      <c r="D27" s="167">
        <f t="shared" ref="D27:H27" si="2">SUM(D11:D26)</f>
        <v>22</v>
      </c>
      <c r="E27" s="167">
        <f t="shared" si="2"/>
        <v>22</v>
      </c>
      <c r="F27" s="167">
        <f t="shared" si="2"/>
        <v>19</v>
      </c>
      <c r="G27" s="41">
        <f t="shared" si="2"/>
        <v>18</v>
      </c>
      <c r="H27" s="41">
        <f t="shared" si="2"/>
        <v>16</v>
      </c>
      <c r="I27" s="96">
        <f>SUM(I11:I26)</f>
        <v>103</v>
      </c>
      <c r="J27" s="96">
        <f>SUM(J11:J26)</f>
        <v>3090</v>
      </c>
    </row>
    <row r="28" spans="1:10" x14ac:dyDescent="0.3">
      <c r="A28" s="134"/>
      <c r="B28" s="135"/>
      <c r="C28" s="170"/>
      <c r="D28" s="168"/>
      <c r="E28" s="197"/>
      <c r="F28" s="195"/>
      <c r="G28" s="130">
        <f>(G27+H27)/2</f>
        <v>17</v>
      </c>
      <c r="H28" s="130"/>
      <c r="I28" s="96"/>
      <c r="J28" s="96"/>
    </row>
    <row r="29" spans="1:10" x14ac:dyDescent="0.3">
      <c r="A29" s="128" t="s">
        <v>49</v>
      </c>
      <c r="B29" s="129"/>
      <c r="C29" s="129"/>
      <c r="D29" s="129"/>
      <c r="E29" s="129"/>
      <c r="F29" s="129"/>
      <c r="G29" s="129"/>
      <c r="H29" s="129"/>
      <c r="I29" s="129"/>
      <c r="J29" s="129"/>
    </row>
    <row r="30" spans="1:10" ht="27.6" x14ac:dyDescent="0.3">
      <c r="A30" s="93">
        <v>1</v>
      </c>
      <c r="B30" s="75" t="s">
        <v>100</v>
      </c>
      <c r="C30" s="64"/>
      <c r="D30" s="62"/>
      <c r="E30" s="69">
        <v>1</v>
      </c>
      <c r="F30" s="69">
        <v>1</v>
      </c>
      <c r="G30" s="62"/>
      <c r="H30" s="62"/>
      <c r="I30" s="67">
        <f t="shared" ref="I30:I31" si="3">SUM(C30:F30)+ SUM(G30:H30)/2</f>
        <v>2</v>
      </c>
      <c r="J30" s="62">
        <f>I30*30</f>
        <v>60</v>
      </c>
    </row>
    <row r="31" spans="1:10" ht="15" customHeight="1" x14ac:dyDescent="0.3">
      <c r="A31" s="93"/>
      <c r="B31" s="76" t="s">
        <v>62</v>
      </c>
      <c r="C31" s="24">
        <v>1</v>
      </c>
      <c r="D31" s="8">
        <v>1</v>
      </c>
      <c r="E31" s="8">
        <v>1</v>
      </c>
      <c r="F31" s="8">
        <v>1</v>
      </c>
      <c r="G31" s="8">
        <v>2</v>
      </c>
      <c r="H31" s="8">
        <v>2</v>
      </c>
      <c r="I31" s="47">
        <f t="shared" si="3"/>
        <v>6</v>
      </c>
      <c r="J31" s="36">
        <f>I31*30</f>
        <v>180</v>
      </c>
    </row>
    <row r="32" spans="1:10" ht="15" customHeight="1" x14ac:dyDescent="0.3">
      <c r="A32" s="113" t="s">
        <v>101</v>
      </c>
      <c r="B32" s="114"/>
      <c r="C32" s="169">
        <f>SUM(C30,C31:C31)</f>
        <v>1</v>
      </c>
      <c r="D32" s="167">
        <f t="shared" ref="D32:F32" si="4">SUM(D30,D31:D31)</f>
        <v>1</v>
      </c>
      <c r="E32" s="167">
        <f t="shared" si="4"/>
        <v>2</v>
      </c>
      <c r="F32" s="167">
        <f t="shared" si="4"/>
        <v>2</v>
      </c>
      <c r="G32" s="41">
        <f t="shared" ref="G32:H32" si="5">SUM(G31:G31)</f>
        <v>2</v>
      </c>
      <c r="H32" s="41">
        <f t="shared" si="5"/>
        <v>2</v>
      </c>
      <c r="I32" s="96">
        <f>SUM(I30,I31,)</f>
        <v>8</v>
      </c>
      <c r="J32" s="79">
        <f t="shared" ref="J32" si="6">I32*30</f>
        <v>240</v>
      </c>
    </row>
    <row r="33" spans="1:10" x14ac:dyDescent="0.3">
      <c r="A33" s="115"/>
      <c r="B33" s="116"/>
      <c r="C33" s="170"/>
      <c r="D33" s="168"/>
      <c r="E33" s="168"/>
      <c r="F33" s="168"/>
      <c r="G33" s="130">
        <f>(G32+H32)/2</f>
        <v>2</v>
      </c>
      <c r="H33" s="130"/>
      <c r="I33" s="96"/>
      <c r="J33" s="80"/>
    </row>
    <row r="34" spans="1:10" ht="14.7" customHeight="1" x14ac:dyDescent="0.3">
      <c r="A34" s="81" t="s">
        <v>60</v>
      </c>
      <c r="B34" s="127"/>
      <c r="C34" s="127"/>
      <c r="D34" s="127"/>
      <c r="E34" s="127"/>
      <c r="F34" s="127"/>
      <c r="G34" s="127"/>
      <c r="H34" s="127"/>
      <c r="I34" s="127"/>
      <c r="J34" s="127"/>
    </row>
    <row r="35" spans="1:10" ht="14.7" customHeight="1" x14ac:dyDescent="0.3">
      <c r="A35" s="37">
        <v>1</v>
      </c>
      <c r="B35" s="7" t="s">
        <v>63</v>
      </c>
      <c r="C35" s="25">
        <v>2</v>
      </c>
      <c r="D35" s="20"/>
      <c r="E35" s="18"/>
      <c r="F35" s="18"/>
      <c r="G35" s="18"/>
      <c r="H35" s="18"/>
      <c r="I35" s="47">
        <f t="shared" ref="I35:I39" si="7">SUM(C35:F35)+ SUM(G35:H35)/2</f>
        <v>2</v>
      </c>
      <c r="J35" s="36">
        <f t="shared" ref="J35:J54" si="8">I35*30</f>
        <v>60</v>
      </c>
    </row>
    <row r="36" spans="1:10" ht="14.7" customHeight="1" x14ac:dyDescent="0.3">
      <c r="A36" s="37">
        <v>2</v>
      </c>
      <c r="B36" s="7" t="s">
        <v>64</v>
      </c>
      <c r="C36" s="25"/>
      <c r="D36" s="20">
        <v>2</v>
      </c>
      <c r="E36" s="18"/>
      <c r="F36" s="18"/>
      <c r="G36" s="18"/>
      <c r="H36" s="18"/>
      <c r="I36" s="47">
        <f t="shared" si="7"/>
        <v>2</v>
      </c>
      <c r="J36" s="36">
        <f t="shared" si="8"/>
        <v>60</v>
      </c>
    </row>
    <row r="37" spans="1:10" ht="14.7" customHeight="1" x14ac:dyDescent="0.3">
      <c r="A37" s="53">
        <v>3</v>
      </c>
      <c r="B37" s="7" t="s">
        <v>65</v>
      </c>
      <c r="C37" s="25">
        <v>1</v>
      </c>
      <c r="D37" s="20">
        <v>1</v>
      </c>
      <c r="E37" s="18"/>
      <c r="F37" s="18"/>
      <c r="G37" s="18"/>
      <c r="H37" s="18"/>
      <c r="I37" s="47">
        <f t="shared" si="7"/>
        <v>2</v>
      </c>
      <c r="J37" s="36">
        <f t="shared" si="8"/>
        <v>60</v>
      </c>
    </row>
    <row r="38" spans="1:10" ht="14.7" customHeight="1" x14ac:dyDescent="0.3">
      <c r="A38" s="53">
        <v>4</v>
      </c>
      <c r="B38" s="7" t="s">
        <v>66</v>
      </c>
      <c r="C38" s="25">
        <v>3</v>
      </c>
      <c r="D38" s="20"/>
      <c r="E38" s="18"/>
      <c r="F38" s="18"/>
      <c r="G38" s="18"/>
      <c r="H38" s="18"/>
      <c r="I38" s="47">
        <f t="shared" ref="I38" si="9">SUM(C38:F38)+ SUM(G38:H38)/2</f>
        <v>3</v>
      </c>
      <c r="J38" s="36">
        <f t="shared" si="8"/>
        <v>90</v>
      </c>
    </row>
    <row r="39" spans="1:10" ht="14.7" customHeight="1" x14ac:dyDescent="0.3">
      <c r="A39" s="53">
        <v>5</v>
      </c>
      <c r="B39" s="7" t="s">
        <v>67</v>
      </c>
      <c r="C39" s="25"/>
      <c r="D39" s="20">
        <v>2</v>
      </c>
      <c r="E39" s="18">
        <v>2</v>
      </c>
      <c r="F39" s="18"/>
      <c r="G39" s="18"/>
      <c r="H39" s="18"/>
      <c r="I39" s="47">
        <f t="shared" si="7"/>
        <v>4</v>
      </c>
      <c r="J39" s="36">
        <f t="shared" si="8"/>
        <v>120</v>
      </c>
    </row>
    <row r="40" spans="1:10" ht="17.7" customHeight="1" x14ac:dyDescent="0.3">
      <c r="A40" s="53">
        <v>6</v>
      </c>
      <c r="B40" s="7" t="s">
        <v>68</v>
      </c>
      <c r="C40" s="24"/>
      <c r="D40" s="9">
        <v>2</v>
      </c>
      <c r="E40" s="9">
        <v>1</v>
      </c>
      <c r="F40" s="9"/>
      <c r="G40" s="9"/>
      <c r="H40" s="9"/>
      <c r="I40" s="47">
        <f t="shared" ref="I40:I44" si="10">SUM(C40:F40)+ SUM(G40:H40)/2</f>
        <v>3</v>
      </c>
      <c r="J40" s="36">
        <f t="shared" si="8"/>
        <v>90</v>
      </c>
    </row>
    <row r="41" spans="1:10" ht="16.2" customHeight="1" x14ac:dyDescent="0.3">
      <c r="A41" s="53">
        <v>7</v>
      </c>
      <c r="B41" s="7" t="s">
        <v>28</v>
      </c>
      <c r="C41" s="24"/>
      <c r="D41" s="9"/>
      <c r="E41" s="9">
        <v>2</v>
      </c>
      <c r="F41" s="9">
        <v>2</v>
      </c>
      <c r="G41" s="9">
        <v>2</v>
      </c>
      <c r="H41" s="9"/>
      <c r="I41" s="47">
        <f t="shared" si="10"/>
        <v>5</v>
      </c>
      <c r="J41" s="36">
        <f t="shared" si="8"/>
        <v>150</v>
      </c>
    </row>
    <row r="42" spans="1:10" ht="15" customHeight="1" x14ac:dyDescent="0.3">
      <c r="A42" s="53">
        <v>8</v>
      </c>
      <c r="B42" s="7" t="s">
        <v>69</v>
      </c>
      <c r="C42" s="24"/>
      <c r="D42" s="9"/>
      <c r="E42" s="9"/>
      <c r="F42" s="9">
        <v>3</v>
      </c>
      <c r="G42" s="9">
        <v>4</v>
      </c>
      <c r="H42" s="9"/>
      <c r="I42" s="47">
        <f t="shared" si="10"/>
        <v>5</v>
      </c>
      <c r="J42" s="36">
        <f t="shared" si="8"/>
        <v>150</v>
      </c>
    </row>
    <row r="43" spans="1:10" ht="16.5" customHeight="1" x14ac:dyDescent="0.3">
      <c r="A43" s="53">
        <v>9</v>
      </c>
      <c r="B43" s="7" t="s">
        <v>44</v>
      </c>
      <c r="C43" s="24"/>
      <c r="D43" s="9">
        <v>1</v>
      </c>
      <c r="E43" s="9">
        <v>1</v>
      </c>
      <c r="F43" s="9"/>
      <c r="G43" s="9"/>
      <c r="H43" s="9"/>
      <c r="I43" s="47">
        <f t="shared" si="10"/>
        <v>2</v>
      </c>
      <c r="J43" s="36">
        <f t="shared" si="8"/>
        <v>60</v>
      </c>
    </row>
    <row r="44" spans="1:10" ht="16.5" customHeight="1" x14ac:dyDescent="0.3">
      <c r="A44" s="175" t="s">
        <v>76</v>
      </c>
      <c r="B44" s="181"/>
      <c r="C44" s="165">
        <f>SUM(C35,C36,C37,C38,C39,C40,C41,C42,C43,)</f>
        <v>6</v>
      </c>
      <c r="D44" s="163">
        <f t="shared" ref="D44:F44" si="11">SUM(D35,D36,D37,D38,D39,D40,D41,D42,D43,)</f>
        <v>8</v>
      </c>
      <c r="E44" s="163">
        <f t="shared" si="11"/>
        <v>6</v>
      </c>
      <c r="F44" s="163">
        <f t="shared" si="11"/>
        <v>5</v>
      </c>
      <c r="G44" s="41">
        <f>SUM(G35,G36,G37,G38,G39,G40,G41,G42,G43,)</f>
        <v>6</v>
      </c>
      <c r="H44" s="41">
        <v>0</v>
      </c>
      <c r="I44" s="79">
        <f t="shared" si="10"/>
        <v>28</v>
      </c>
      <c r="J44" s="79">
        <f t="shared" si="8"/>
        <v>840</v>
      </c>
    </row>
    <row r="45" spans="1:10" ht="13.2" customHeight="1" x14ac:dyDescent="0.3">
      <c r="A45" s="182"/>
      <c r="B45" s="183"/>
      <c r="C45" s="170"/>
      <c r="D45" s="168"/>
      <c r="E45" s="168"/>
      <c r="F45" s="168"/>
      <c r="G45" s="130">
        <f>(G44+H44)/2</f>
        <v>3</v>
      </c>
      <c r="H45" s="130"/>
      <c r="I45" s="80"/>
      <c r="J45" s="80"/>
    </row>
    <row r="46" spans="1:10" ht="16.5" customHeight="1" x14ac:dyDescent="0.3">
      <c r="A46" s="171" t="s">
        <v>77</v>
      </c>
      <c r="B46" s="172"/>
      <c r="C46" s="173"/>
      <c r="D46" s="173"/>
      <c r="E46" s="173"/>
      <c r="F46" s="173"/>
      <c r="G46" s="173"/>
      <c r="H46" s="173"/>
      <c r="I46" s="173"/>
      <c r="J46" s="174"/>
    </row>
    <row r="47" spans="1:10" ht="17.7" customHeight="1" x14ac:dyDescent="0.3">
      <c r="A47" s="37">
        <v>1</v>
      </c>
      <c r="B47" s="7" t="s">
        <v>70</v>
      </c>
      <c r="C47" s="23">
        <v>5</v>
      </c>
      <c r="D47" s="9"/>
      <c r="E47" s="9"/>
      <c r="F47" s="9"/>
      <c r="G47" s="9"/>
      <c r="H47" s="9"/>
      <c r="I47" s="47">
        <f t="shared" ref="I47:I52" si="12">SUM(C47:F47)+ SUM(G47:H47)/2</f>
        <v>5</v>
      </c>
      <c r="J47" s="36">
        <f t="shared" si="8"/>
        <v>150</v>
      </c>
    </row>
    <row r="48" spans="1:10" ht="31.95" customHeight="1" x14ac:dyDescent="0.3">
      <c r="A48" s="37">
        <v>2</v>
      </c>
      <c r="B48" s="7" t="s">
        <v>71</v>
      </c>
      <c r="C48" s="24"/>
      <c r="D48" s="9">
        <v>3</v>
      </c>
      <c r="E48" s="9">
        <v>3</v>
      </c>
      <c r="F48" s="9"/>
      <c r="G48" s="9"/>
      <c r="H48" s="9"/>
      <c r="I48" s="47">
        <f t="shared" si="12"/>
        <v>6</v>
      </c>
      <c r="J48" s="36">
        <f t="shared" si="8"/>
        <v>180</v>
      </c>
    </row>
    <row r="49" spans="1:10" ht="16.2" customHeight="1" x14ac:dyDescent="0.3">
      <c r="A49" s="53">
        <v>3</v>
      </c>
      <c r="B49" s="7" t="s">
        <v>72</v>
      </c>
      <c r="C49" s="24"/>
      <c r="D49" s="9">
        <v>2</v>
      </c>
      <c r="E49" s="9">
        <v>3</v>
      </c>
      <c r="F49" s="9"/>
      <c r="G49" s="9"/>
      <c r="H49" s="9"/>
      <c r="I49" s="47">
        <f t="shared" si="12"/>
        <v>5</v>
      </c>
      <c r="J49" s="36">
        <f t="shared" si="8"/>
        <v>150</v>
      </c>
    </row>
    <row r="50" spans="1:10" ht="14.25" customHeight="1" x14ac:dyDescent="0.3">
      <c r="A50" s="53">
        <v>4</v>
      </c>
      <c r="B50" s="7" t="s">
        <v>73</v>
      </c>
      <c r="C50" s="24"/>
      <c r="D50" s="9"/>
      <c r="E50" s="9"/>
      <c r="F50" s="9">
        <v>4</v>
      </c>
      <c r="G50" s="9">
        <v>4</v>
      </c>
      <c r="H50" s="9"/>
      <c r="I50" s="47">
        <f t="shared" si="12"/>
        <v>6</v>
      </c>
      <c r="J50" s="36">
        <f t="shared" si="8"/>
        <v>180</v>
      </c>
    </row>
    <row r="51" spans="1:10" ht="14.25" customHeight="1" x14ac:dyDescent="0.3">
      <c r="A51" s="53">
        <v>5</v>
      </c>
      <c r="B51" s="7" t="s">
        <v>74</v>
      </c>
      <c r="C51" s="24"/>
      <c r="D51" s="9"/>
      <c r="E51" s="9"/>
      <c r="F51" s="9">
        <v>4</v>
      </c>
      <c r="G51" s="9">
        <v>4</v>
      </c>
      <c r="H51" s="9"/>
      <c r="I51" s="47">
        <f t="shared" si="12"/>
        <v>6</v>
      </c>
      <c r="J51" s="36">
        <f t="shared" si="8"/>
        <v>180</v>
      </c>
    </row>
    <row r="52" spans="1:10" ht="14.25" customHeight="1" x14ac:dyDescent="0.3">
      <c r="A52" s="175" t="s">
        <v>76</v>
      </c>
      <c r="B52" s="176"/>
      <c r="C52" s="165">
        <f>SUM(C47,C48,C49,C50,C51,)</f>
        <v>5</v>
      </c>
      <c r="D52" s="163">
        <f t="shared" ref="D52:F52" si="13">SUM(D47,D48,D49,D50,D51,)</f>
        <v>5</v>
      </c>
      <c r="E52" s="163">
        <f t="shared" si="13"/>
        <v>6</v>
      </c>
      <c r="F52" s="163">
        <f t="shared" si="13"/>
        <v>8</v>
      </c>
      <c r="G52" s="13">
        <f t="shared" ref="G52:H52" si="14">SUM(G47,G48,G50,G51,)</f>
        <v>8</v>
      </c>
      <c r="H52" s="13">
        <f t="shared" si="14"/>
        <v>0</v>
      </c>
      <c r="I52" s="79">
        <f t="shared" si="12"/>
        <v>28</v>
      </c>
      <c r="J52" s="79">
        <f t="shared" si="8"/>
        <v>840</v>
      </c>
    </row>
    <row r="53" spans="1:10" ht="14.25" customHeight="1" x14ac:dyDescent="0.3">
      <c r="A53" s="177"/>
      <c r="B53" s="178"/>
      <c r="C53" s="180"/>
      <c r="D53" s="179"/>
      <c r="E53" s="179"/>
      <c r="F53" s="179"/>
      <c r="G53" s="130">
        <f>(G52+H52)/2</f>
        <v>4</v>
      </c>
      <c r="H53" s="130"/>
      <c r="I53" s="80"/>
      <c r="J53" s="80"/>
    </row>
    <row r="54" spans="1:10" x14ac:dyDescent="0.3">
      <c r="A54" s="117" t="s">
        <v>29</v>
      </c>
      <c r="B54" s="118"/>
      <c r="C54" s="169">
        <f t="shared" ref="C54:I54" si="15">SUM(C44,C52,)</f>
        <v>11</v>
      </c>
      <c r="D54" s="167">
        <f t="shared" si="15"/>
        <v>13</v>
      </c>
      <c r="E54" s="167">
        <f t="shared" si="15"/>
        <v>12</v>
      </c>
      <c r="F54" s="167">
        <f t="shared" si="15"/>
        <v>13</v>
      </c>
      <c r="G54" s="41">
        <f t="shared" si="15"/>
        <v>14</v>
      </c>
      <c r="H54" s="41">
        <f t="shared" si="15"/>
        <v>0</v>
      </c>
      <c r="I54" s="96">
        <f t="shared" si="15"/>
        <v>56</v>
      </c>
      <c r="J54" s="96">
        <f t="shared" si="8"/>
        <v>1680</v>
      </c>
    </row>
    <row r="55" spans="1:10" x14ac:dyDescent="0.3">
      <c r="A55" s="119"/>
      <c r="B55" s="120"/>
      <c r="C55" s="170"/>
      <c r="D55" s="168"/>
      <c r="E55" s="168"/>
      <c r="F55" s="168"/>
      <c r="G55" s="85">
        <f>(G54+H54)/2</f>
        <v>7</v>
      </c>
      <c r="H55" s="86"/>
      <c r="I55" s="96"/>
      <c r="J55" s="96"/>
    </row>
    <row r="56" spans="1:10" x14ac:dyDescent="0.3">
      <c r="A56" s="113" t="s">
        <v>85</v>
      </c>
      <c r="B56" s="114"/>
      <c r="C56" s="169">
        <f t="shared" ref="C56:I56" si="16">SUM(C27,C32,C54,)</f>
        <v>35</v>
      </c>
      <c r="D56" s="167">
        <f t="shared" si="16"/>
        <v>36</v>
      </c>
      <c r="E56" s="167">
        <f t="shared" si="16"/>
        <v>36</v>
      </c>
      <c r="F56" s="167">
        <f t="shared" si="16"/>
        <v>34</v>
      </c>
      <c r="G56" s="41">
        <f t="shared" si="16"/>
        <v>34</v>
      </c>
      <c r="H56" s="41">
        <f t="shared" si="16"/>
        <v>18</v>
      </c>
      <c r="I56" s="167">
        <f t="shared" si="16"/>
        <v>167</v>
      </c>
      <c r="J56" s="96">
        <f>I56*30</f>
        <v>5010</v>
      </c>
    </row>
    <row r="57" spans="1:10" x14ac:dyDescent="0.3">
      <c r="A57" s="115"/>
      <c r="B57" s="116"/>
      <c r="C57" s="170"/>
      <c r="D57" s="168"/>
      <c r="E57" s="168"/>
      <c r="F57" s="168"/>
      <c r="G57" s="85">
        <f>(G56+H56)/2</f>
        <v>26</v>
      </c>
      <c r="H57" s="86"/>
      <c r="I57" s="168"/>
      <c r="J57" s="96"/>
    </row>
    <row r="58" spans="1:10" ht="30" customHeight="1" x14ac:dyDescent="0.3">
      <c r="A58" s="81" t="s">
        <v>97</v>
      </c>
      <c r="B58" s="82"/>
      <c r="C58" s="55">
        <v>1</v>
      </c>
      <c r="D58" s="54">
        <v>1</v>
      </c>
      <c r="E58" s="54"/>
      <c r="F58" s="54"/>
      <c r="G58" s="38"/>
      <c r="H58" s="39"/>
      <c r="I58" s="47">
        <f t="shared" ref="I58:I59" si="17">SUM(C58:F58)+ SUM(G58:H58)/2</f>
        <v>2</v>
      </c>
      <c r="J58" s="36">
        <f t="shared" ref="J58:J60" si="18">I58*30</f>
        <v>60</v>
      </c>
    </row>
    <row r="59" spans="1:10" ht="24" customHeight="1" x14ac:dyDescent="0.3">
      <c r="A59" s="83" t="s">
        <v>96</v>
      </c>
      <c r="B59" s="84"/>
      <c r="C59" s="24">
        <f>SUM(C30,C58,)</f>
        <v>1</v>
      </c>
      <c r="D59" s="9">
        <f>SUM(D30,D58,)</f>
        <v>1</v>
      </c>
      <c r="E59" s="9">
        <f>SUM(E30,E58,)</f>
        <v>1</v>
      </c>
      <c r="F59" s="9">
        <f>SUM(F30,F58,)</f>
        <v>1</v>
      </c>
      <c r="G59" s="194"/>
      <c r="H59" s="89"/>
      <c r="I59" s="67">
        <f t="shared" si="17"/>
        <v>4</v>
      </c>
      <c r="J59" s="62">
        <f t="shared" si="18"/>
        <v>120</v>
      </c>
    </row>
    <row r="60" spans="1:10" ht="18.75" customHeight="1" x14ac:dyDescent="0.3">
      <c r="A60" s="132" t="s">
        <v>87</v>
      </c>
      <c r="B60" s="161"/>
      <c r="C60" s="165">
        <f t="shared" ref="C60:H60" si="19">SUM(C56,C59,)</f>
        <v>36</v>
      </c>
      <c r="D60" s="163">
        <f t="shared" si="19"/>
        <v>37</v>
      </c>
      <c r="E60" s="163">
        <f>SUM(E56,E59,)-1</f>
        <v>36</v>
      </c>
      <c r="F60" s="163">
        <f>SUM(F56,F59,)-1</f>
        <v>34</v>
      </c>
      <c r="G60" s="56">
        <f t="shared" si="19"/>
        <v>34</v>
      </c>
      <c r="H60" s="68">
        <f t="shared" si="19"/>
        <v>18</v>
      </c>
      <c r="I60" s="79">
        <f>SUM(I56,(I59-2),)</f>
        <v>169</v>
      </c>
      <c r="J60" s="79">
        <f t="shared" si="18"/>
        <v>5070</v>
      </c>
    </row>
    <row r="61" spans="1:10" ht="17.25" customHeight="1" x14ac:dyDescent="0.3">
      <c r="A61" s="134"/>
      <c r="B61" s="162"/>
      <c r="C61" s="166"/>
      <c r="D61" s="164"/>
      <c r="E61" s="164"/>
      <c r="F61" s="164"/>
      <c r="G61" s="85">
        <f>(G60+H60)/2</f>
        <v>26</v>
      </c>
      <c r="H61" s="86"/>
      <c r="I61" s="80"/>
      <c r="J61" s="80"/>
    </row>
    <row r="62" spans="1:10" ht="17.25" customHeight="1" x14ac:dyDescent="0.3">
      <c r="A62" s="37">
        <v>1</v>
      </c>
      <c r="B62" s="7" t="s">
        <v>36</v>
      </c>
      <c r="C62" s="26" t="s">
        <v>75</v>
      </c>
      <c r="D62" s="14" t="s">
        <v>75</v>
      </c>
      <c r="E62" s="14" t="s">
        <v>75</v>
      </c>
      <c r="F62" s="14"/>
      <c r="G62" s="154"/>
      <c r="H62" s="155"/>
      <c r="I62" s="47">
        <v>1.17</v>
      </c>
      <c r="J62" s="36">
        <v>42</v>
      </c>
    </row>
    <row r="63" spans="1:10" ht="13.5" customHeight="1" x14ac:dyDescent="0.3">
      <c r="A63" s="37">
        <v>2</v>
      </c>
      <c r="B63" s="7" t="s">
        <v>35</v>
      </c>
      <c r="C63" s="24">
        <v>2</v>
      </c>
      <c r="D63" s="8">
        <v>2</v>
      </c>
      <c r="E63" s="8">
        <v>2</v>
      </c>
      <c r="F63" s="8">
        <v>2</v>
      </c>
      <c r="G63" s="8">
        <v>2</v>
      </c>
      <c r="H63" s="8">
        <v>2</v>
      </c>
      <c r="I63" s="47">
        <f t="shared" ref="I63" si="20">SUM(C63:F63)+ SUM(G63:H63)/2</f>
        <v>10</v>
      </c>
      <c r="J63" s="36">
        <f>I63*30</f>
        <v>300</v>
      </c>
    </row>
    <row r="64" spans="1:10" ht="13.5" customHeight="1" x14ac:dyDescent="0.3">
      <c r="A64" s="53">
        <v>3</v>
      </c>
      <c r="B64" s="15" t="s">
        <v>98</v>
      </c>
      <c r="C64" s="57"/>
      <c r="D64" s="16" t="s">
        <v>51</v>
      </c>
      <c r="E64" s="16" t="s">
        <v>51</v>
      </c>
      <c r="F64" s="16"/>
      <c r="G64" s="154"/>
      <c r="H64" s="156"/>
      <c r="I64" s="36">
        <v>0.28000000000000003</v>
      </c>
      <c r="J64" s="46">
        <v>10</v>
      </c>
    </row>
    <row r="65" spans="1:10" x14ac:dyDescent="0.3">
      <c r="A65" s="101" t="s">
        <v>30</v>
      </c>
      <c r="B65" s="102"/>
      <c r="C65" s="159">
        <f>SUM(C60,C63)</f>
        <v>38</v>
      </c>
      <c r="D65" s="157">
        <f t="shared" ref="D65:H65" si="21">SUM(D60,D63,)</f>
        <v>39</v>
      </c>
      <c r="E65" s="157">
        <f t="shared" si="21"/>
        <v>38</v>
      </c>
      <c r="F65" s="157">
        <f t="shared" si="21"/>
        <v>36</v>
      </c>
      <c r="G65" s="51">
        <f t="shared" si="21"/>
        <v>36</v>
      </c>
      <c r="H65" s="51">
        <f t="shared" si="21"/>
        <v>20</v>
      </c>
      <c r="I65" s="148">
        <f>SUM(I60,I62,I63,I64,)</f>
        <v>180.45</v>
      </c>
      <c r="J65" s="149">
        <f>SUM(J60,J62,J63,J64,)</f>
        <v>5422</v>
      </c>
    </row>
    <row r="66" spans="1:10" x14ac:dyDescent="0.3">
      <c r="A66" s="103"/>
      <c r="B66" s="104"/>
      <c r="C66" s="160"/>
      <c r="D66" s="198"/>
      <c r="E66" s="198"/>
      <c r="F66" s="198"/>
      <c r="G66" s="150">
        <f>(G65+H65)/2</f>
        <v>28</v>
      </c>
      <c r="H66" s="151"/>
      <c r="I66" s="148"/>
      <c r="J66" s="149"/>
    </row>
    <row r="67" spans="1:10" ht="33.75" customHeight="1" x14ac:dyDescent="0.3">
      <c r="A67" s="152" t="s">
        <v>99</v>
      </c>
      <c r="B67" s="153"/>
      <c r="C67" s="153"/>
      <c r="D67" s="153"/>
      <c r="E67" s="153"/>
      <c r="F67" s="153"/>
      <c r="G67" s="153"/>
      <c r="H67" s="153"/>
      <c r="I67" s="153"/>
      <c r="J67" s="153"/>
    </row>
    <row r="68" spans="1:10" x14ac:dyDescent="0.3">
      <c r="A68" s="10"/>
      <c r="B68" s="97" t="s">
        <v>79</v>
      </c>
      <c r="C68" s="97"/>
      <c r="D68" s="97"/>
      <c r="E68" s="97"/>
      <c r="F68" s="96" t="s">
        <v>31</v>
      </c>
      <c r="G68" s="96"/>
      <c r="H68" s="96"/>
      <c r="I68" s="96" t="s">
        <v>32</v>
      </c>
      <c r="J68" s="96"/>
    </row>
    <row r="69" spans="1:10" x14ac:dyDescent="0.3">
      <c r="A69" s="10"/>
      <c r="B69" s="92" t="s">
        <v>33</v>
      </c>
      <c r="C69" s="92"/>
      <c r="D69" s="92"/>
      <c r="E69" s="92"/>
      <c r="F69" s="98">
        <v>4</v>
      </c>
      <c r="G69" s="99"/>
      <c r="H69" s="100"/>
      <c r="I69" s="146">
        <v>140</v>
      </c>
      <c r="J69" s="147"/>
    </row>
    <row r="70" spans="1:10" x14ac:dyDescent="0.3">
      <c r="A70" s="10"/>
      <c r="B70" s="92" t="s">
        <v>58</v>
      </c>
      <c r="C70" s="92"/>
      <c r="D70" s="92"/>
      <c r="E70" s="92"/>
      <c r="F70" s="93">
        <v>4</v>
      </c>
      <c r="G70" s="93"/>
      <c r="H70" s="93"/>
      <c r="I70" s="93">
        <v>140</v>
      </c>
      <c r="J70" s="93"/>
    </row>
    <row r="71" spans="1:10" x14ac:dyDescent="0.3">
      <c r="A71" s="10"/>
      <c r="B71" s="95" t="s">
        <v>34</v>
      </c>
      <c r="C71" s="95"/>
      <c r="D71" s="95"/>
      <c r="E71" s="95"/>
      <c r="F71" s="96">
        <f>SUM(F69:F70)</f>
        <v>8</v>
      </c>
      <c r="G71" s="96"/>
      <c r="H71" s="96"/>
      <c r="I71" s="96">
        <f>SUM(I69:I70)</f>
        <v>280</v>
      </c>
      <c r="J71" s="96"/>
    </row>
    <row r="72" spans="1:10" x14ac:dyDescent="0.3">
      <c r="A72" s="87" t="s">
        <v>56</v>
      </c>
      <c r="B72" s="87"/>
      <c r="C72" s="87"/>
      <c r="D72" s="87"/>
      <c r="E72" s="87"/>
      <c r="F72" s="87"/>
      <c r="G72" s="87"/>
      <c r="H72" s="87"/>
      <c r="I72" s="87"/>
      <c r="J72" s="87"/>
    </row>
    <row r="73" spans="1:10" x14ac:dyDescent="0.3">
      <c r="A73" s="87" t="s">
        <v>59</v>
      </c>
      <c r="B73" s="87"/>
      <c r="C73" s="87"/>
      <c r="D73" s="87"/>
      <c r="E73" s="87"/>
      <c r="F73" s="87"/>
      <c r="G73" s="87"/>
      <c r="H73" s="87"/>
      <c r="I73" s="87"/>
      <c r="J73" s="87"/>
    </row>
    <row r="74" spans="1:10" x14ac:dyDescent="0.3">
      <c r="A74" s="73"/>
      <c r="B74" s="73"/>
      <c r="C74" s="73"/>
      <c r="D74" s="73"/>
      <c r="E74" s="73"/>
      <c r="F74" s="73"/>
      <c r="G74" s="73"/>
      <c r="H74" s="73"/>
      <c r="I74" s="73"/>
      <c r="J74" s="73"/>
    </row>
    <row r="75" spans="1:10" x14ac:dyDescent="0.3">
      <c r="B75" s="136" t="s">
        <v>80</v>
      </c>
      <c r="C75" s="136"/>
      <c r="D75" s="136"/>
      <c r="E75" s="136"/>
      <c r="F75" s="136"/>
      <c r="G75" s="136"/>
      <c r="H75" s="136"/>
      <c r="I75" s="136"/>
      <c r="J75" s="136"/>
    </row>
  </sheetData>
  <mergeCells count="105">
    <mergeCell ref="A1:J1"/>
    <mergeCell ref="A2:J2"/>
    <mergeCell ref="A3:J3"/>
    <mergeCell ref="A4:J4"/>
    <mergeCell ref="A5:J5"/>
    <mergeCell ref="A6:J6"/>
    <mergeCell ref="A7:A9"/>
    <mergeCell ref="B7:B9"/>
    <mergeCell ref="C7:H7"/>
    <mergeCell ref="I7:J8"/>
    <mergeCell ref="C8:C9"/>
    <mergeCell ref="D8:D9"/>
    <mergeCell ref="E8:E9"/>
    <mergeCell ref="F8:F9"/>
    <mergeCell ref="G8:H8"/>
    <mergeCell ref="A10:J10"/>
    <mergeCell ref="A27:B28"/>
    <mergeCell ref="C27:C28"/>
    <mergeCell ref="D27:D28"/>
    <mergeCell ref="E27:E28"/>
    <mergeCell ref="F27:F28"/>
    <mergeCell ref="I27:I28"/>
    <mergeCell ref="J27:J28"/>
    <mergeCell ref="G28:H28"/>
    <mergeCell ref="A29:J29"/>
    <mergeCell ref="A32:B33"/>
    <mergeCell ref="C32:C33"/>
    <mergeCell ref="D32:D33"/>
    <mergeCell ref="E32:E33"/>
    <mergeCell ref="F32:F33"/>
    <mergeCell ref="I32:I33"/>
    <mergeCell ref="J32:J33"/>
    <mergeCell ref="G33:H33"/>
    <mergeCell ref="A30:A31"/>
    <mergeCell ref="A34:J34"/>
    <mergeCell ref="A44:B45"/>
    <mergeCell ref="C44:C45"/>
    <mergeCell ref="D44:D45"/>
    <mergeCell ref="E44:E45"/>
    <mergeCell ref="F44:F45"/>
    <mergeCell ref="I44:I45"/>
    <mergeCell ref="J44:J45"/>
    <mergeCell ref="G45:H45"/>
    <mergeCell ref="A46:J46"/>
    <mergeCell ref="A52:B53"/>
    <mergeCell ref="C52:C53"/>
    <mergeCell ref="D52:D53"/>
    <mergeCell ref="E52:E53"/>
    <mergeCell ref="F52:F53"/>
    <mergeCell ref="I52:I53"/>
    <mergeCell ref="J52:J53"/>
    <mergeCell ref="G53:H53"/>
    <mergeCell ref="A58:B58"/>
    <mergeCell ref="A60:B61"/>
    <mergeCell ref="C60:C61"/>
    <mergeCell ref="D60:D61"/>
    <mergeCell ref="E60:E61"/>
    <mergeCell ref="F60:F61"/>
    <mergeCell ref="J54:J55"/>
    <mergeCell ref="G55:H55"/>
    <mergeCell ref="A56:B57"/>
    <mergeCell ref="C56:C57"/>
    <mergeCell ref="D56:D57"/>
    <mergeCell ref="E56:E57"/>
    <mergeCell ref="F56:F57"/>
    <mergeCell ref="I56:I57"/>
    <mergeCell ref="J56:J57"/>
    <mergeCell ref="G57:H57"/>
    <mergeCell ref="A54:B55"/>
    <mergeCell ref="C54:C55"/>
    <mergeCell ref="D54:D55"/>
    <mergeCell ref="E54:E55"/>
    <mergeCell ref="F54:F55"/>
    <mergeCell ref="I54:I55"/>
    <mergeCell ref="A59:B59"/>
    <mergeCell ref="G59:H59"/>
    <mergeCell ref="I65:I66"/>
    <mergeCell ref="J65:J66"/>
    <mergeCell ref="G66:H66"/>
    <mergeCell ref="A67:J67"/>
    <mergeCell ref="B68:E68"/>
    <mergeCell ref="F68:H68"/>
    <mergeCell ref="I68:J68"/>
    <mergeCell ref="I60:I61"/>
    <mergeCell ref="J60:J61"/>
    <mergeCell ref="G61:H61"/>
    <mergeCell ref="G62:H62"/>
    <mergeCell ref="G64:H64"/>
    <mergeCell ref="A65:B66"/>
    <mergeCell ref="C65:C66"/>
    <mergeCell ref="D65:D66"/>
    <mergeCell ref="E65:E66"/>
    <mergeCell ref="F65:F66"/>
    <mergeCell ref="B71:E71"/>
    <mergeCell ref="F71:H71"/>
    <mergeCell ref="I71:J71"/>
    <mergeCell ref="A72:J72"/>
    <mergeCell ref="A73:J73"/>
    <mergeCell ref="B75:J75"/>
    <mergeCell ref="B69:E69"/>
    <mergeCell ref="F69:H69"/>
    <mergeCell ref="I69:J69"/>
    <mergeCell ref="B70:E70"/>
    <mergeCell ref="F70:H70"/>
    <mergeCell ref="I70:J70"/>
  </mergeCells>
  <printOptions horizontalCentered="1"/>
  <pageMargins left="0.31496062992125984" right="0.31496062992125984" top="0.19685039370078741" bottom="0.35433070866141736" header="0" footer="0"/>
  <pageSetup paperSize="9" scale="65" orientation="portrait" horizontalDpi="4294967293" verticalDpi="300" r:id="rId1"/>
  <ignoredErrors>
    <ignoredError sqref="I38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5</vt:i4>
      </vt:variant>
    </vt:vector>
  </HeadingPairs>
  <TitlesOfParts>
    <vt:vector size="5" baseType="lpstr">
      <vt:lpstr>IV TEg (4 let)22-23  </vt:lpstr>
      <vt:lpstr>IV TEp (5 let)22-23  </vt:lpstr>
      <vt:lpstr>III TE (5 let)22-23  </vt:lpstr>
      <vt:lpstr>II TE (5 let)22-23  </vt:lpstr>
      <vt:lpstr>I TE (5 let)22-23  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2022-08-20T22:13:13Z</dcterms:modified>
</cp:coreProperties>
</file>