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" windowWidth="10200" windowHeight="8208" tabRatio="647" activeTab="2"/>
  </bookViews>
  <sheets>
    <sheet name=" IV TM 21-22" sheetId="19" r:id="rId1"/>
    <sheet name=" III TMg (4 let) 21-22 " sheetId="20" r:id="rId2"/>
    <sheet name=" III TMp (5 let)21-22" sheetId="22" r:id="rId3"/>
    <sheet name=" II TM 21-22" sheetId="23" r:id="rId4"/>
    <sheet name=" I TM 21-22" sheetId="24" r:id="rId5"/>
  </sheets>
  <externalReferences>
    <externalReference r:id="rId6"/>
  </externalReferences>
  <definedNames>
    <definedName name="a" localSheetId="4">'[1]311204_T_p_1'!#REF!</definedName>
    <definedName name="a" localSheetId="3">'[1]311204_T_p_1'!#REF!</definedName>
    <definedName name="a" localSheetId="1">'[1]311204_T_p_1'!#REF!</definedName>
    <definedName name="a" localSheetId="2">'[1]311204_T_p_1'!#REF!</definedName>
    <definedName name="a" localSheetId="0">'[1]311204_T_p_1'!#REF!</definedName>
    <definedName name="a">'[1]311204_T_p_1'!#REF!</definedName>
    <definedName name="A_numerowanie_teoret" localSheetId="4">#REF!</definedName>
    <definedName name="A_numerowanie_teoret" localSheetId="3">#REF!</definedName>
    <definedName name="A_numerowanie_teoret" localSheetId="1">#REF!</definedName>
    <definedName name="A_numerowanie_teoret" localSheetId="2">#REF!</definedName>
    <definedName name="A_numerowanie_teoret" localSheetId="0">#REF!</definedName>
    <definedName name="A_numerowanie_teoret">#REF!</definedName>
    <definedName name="B_wstaw_teoretyczny" localSheetId="4">'[1]311204_T_p_1'!#REF!</definedName>
    <definedName name="B_wstaw_teoretyczny" localSheetId="3">'[1]311204_T_p_1'!#REF!</definedName>
    <definedName name="B_wstaw_teoretyczny" localSheetId="1">'[1]311204_T_p_1'!#REF!</definedName>
    <definedName name="B_wstaw_teoretyczny" localSheetId="2">'[1]311204_T_p_1'!#REF!</definedName>
    <definedName name="B_wstaw_teoretyczny" localSheetId="0">'[1]311204_T_p_1'!#REF!</definedName>
    <definedName name="B_wstaw_teoretyczny">'[1]311204_T_p_1'!#REF!</definedName>
  </definedNames>
  <calcPr calcId="125725"/>
</workbook>
</file>

<file path=xl/calcChain.xml><?xml version="1.0" encoding="utf-8"?>
<calcChain xmlns="http://schemas.openxmlformats.org/spreadsheetml/2006/main">
  <c r="I11" i="23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C27"/>
  <c r="D27"/>
  <c r="E27"/>
  <c r="F27"/>
  <c r="G27"/>
  <c r="H27"/>
  <c r="I27"/>
  <c r="I30"/>
  <c r="J30" s="1"/>
  <c r="J31" s="1"/>
  <c r="C31"/>
  <c r="D31"/>
  <c r="E31"/>
  <c r="F31"/>
  <c r="G31"/>
  <c r="H31"/>
  <c r="I31"/>
  <c r="I34"/>
  <c r="J34" s="1"/>
  <c r="I35"/>
  <c r="J35" s="1"/>
  <c r="I36"/>
  <c r="J36" s="1"/>
  <c r="I37"/>
  <c r="J37" s="1"/>
  <c r="I38"/>
  <c r="J38" s="1"/>
  <c r="I39"/>
  <c r="J39" s="1"/>
  <c r="C40"/>
  <c r="D40"/>
  <c r="E40"/>
  <c r="F40"/>
  <c r="G40"/>
  <c r="G41" s="1"/>
  <c r="H40"/>
  <c r="I40"/>
  <c r="I43"/>
  <c r="J43" s="1"/>
  <c r="I44"/>
  <c r="J44" s="1"/>
  <c r="I45"/>
  <c r="J45" s="1"/>
  <c r="I46"/>
  <c r="J46" s="1"/>
  <c r="I47"/>
  <c r="J47" s="1"/>
  <c r="C48"/>
  <c r="D48"/>
  <c r="D50" s="1"/>
  <c r="D52" s="1"/>
  <c r="D57" s="1"/>
  <c r="E48"/>
  <c r="F48"/>
  <c r="F50" s="1"/>
  <c r="F52" s="1"/>
  <c r="F57" s="1"/>
  <c r="G48"/>
  <c r="H48"/>
  <c r="G49" s="1"/>
  <c r="I48"/>
  <c r="J48"/>
  <c r="C50"/>
  <c r="E50"/>
  <c r="G50"/>
  <c r="H50"/>
  <c r="H52" s="1"/>
  <c r="H57" s="1"/>
  <c r="I50"/>
  <c r="J50" s="1"/>
  <c r="G51"/>
  <c r="I55"/>
  <c r="J55" s="1"/>
  <c r="F65"/>
  <c r="I65"/>
  <c r="I65" i="24"/>
  <c r="F65"/>
  <c r="I55"/>
  <c r="J55" s="1"/>
  <c r="H50"/>
  <c r="H48"/>
  <c r="G48"/>
  <c r="G49" s="1"/>
  <c r="F48"/>
  <c r="E48"/>
  <c r="D48"/>
  <c r="C48"/>
  <c r="I47"/>
  <c r="J47" s="1"/>
  <c r="I46"/>
  <c r="J46" s="1"/>
  <c r="I45"/>
  <c r="J45" s="1"/>
  <c r="I44"/>
  <c r="J44" s="1"/>
  <c r="I43"/>
  <c r="H40"/>
  <c r="G40"/>
  <c r="F40"/>
  <c r="F50" s="1"/>
  <c r="E40"/>
  <c r="D40"/>
  <c r="D50" s="1"/>
  <c r="C40"/>
  <c r="I39"/>
  <c r="J39" s="1"/>
  <c r="I38"/>
  <c r="J38" s="1"/>
  <c r="I37"/>
  <c r="J37" s="1"/>
  <c r="I36"/>
  <c r="J36" s="1"/>
  <c r="I35"/>
  <c r="J35" s="1"/>
  <c r="I34"/>
  <c r="H31"/>
  <c r="G31"/>
  <c r="F31"/>
  <c r="E31"/>
  <c r="D31"/>
  <c r="C31"/>
  <c r="I30"/>
  <c r="I31" s="1"/>
  <c r="H27"/>
  <c r="G27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K49" i="20"/>
  <c r="L49" s="1"/>
  <c r="H48" i="22"/>
  <c r="G48"/>
  <c r="F48"/>
  <c r="E48"/>
  <c r="D48"/>
  <c r="C48"/>
  <c r="I46"/>
  <c r="J46" s="1"/>
  <c r="I52" i="23" l="1"/>
  <c r="G52"/>
  <c r="E52"/>
  <c r="E57" s="1"/>
  <c r="C52"/>
  <c r="C57" s="1"/>
  <c r="G32"/>
  <c r="G28"/>
  <c r="J27"/>
  <c r="J52"/>
  <c r="I57"/>
  <c r="J57" s="1"/>
  <c r="G53"/>
  <c r="G57"/>
  <c r="G58" s="1"/>
  <c r="J40"/>
  <c r="H52" i="24"/>
  <c r="H57" s="1"/>
  <c r="G32"/>
  <c r="I40"/>
  <c r="C50"/>
  <c r="E50"/>
  <c r="G50"/>
  <c r="G51" s="1"/>
  <c r="I48"/>
  <c r="J48" s="1"/>
  <c r="C52"/>
  <c r="C57" s="1"/>
  <c r="E52"/>
  <c r="E57" s="1"/>
  <c r="G52"/>
  <c r="G57" s="1"/>
  <c r="G58" s="1"/>
  <c r="J34"/>
  <c r="J40" s="1"/>
  <c r="J27"/>
  <c r="G53"/>
  <c r="D52"/>
  <c r="D57" s="1"/>
  <c r="F52"/>
  <c r="F57" s="1"/>
  <c r="I27"/>
  <c r="G28"/>
  <c r="J30"/>
  <c r="J31" s="1"/>
  <c r="G41"/>
  <c r="J43"/>
  <c r="I65" i="22"/>
  <c r="F65"/>
  <c r="I55"/>
  <c r="J55" s="1"/>
  <c r="H50"/>
  <c r="I47"/>
  <c r="J47" s="1"/>
  <c r="I45"/>
  <c r="J45" s="1"/>
  <c r="I44"/>
  <c r="J44" s="1"/>
  <c r="I43"/>
  <c r="H40"/>
  <c r="G40"/>
  <c r="F40"/>
  <c r="E40"/>
  <c r="D40"/>
  <c r="C40"/>
  <c r="C50" s="1"/>
  <c r="I39"/>
  <c r="J39" s="1"/>
  <c r="I38"/>
  <c r="J38" s="1"/>
  <c r="I37"/>
  <c r="J37" s="1"/>
  <c r="I36"/>
  <c r="J36" s="1"/>
  <c r="I35"/>
  <c r="J35" s="1"/>
  <c r="I34"/>
  <c r="J34" s="1"/>
  <c r="H31"/>
  <c r="G31"/>
  <c r="F31"/>
  <c r="E31"/>
  <c r="D31"/>
  <c r="C31"/>
  <c r="I30"/>
  <c r="J30" s="1"/>
  <c r="H27"/>
  <c r="G27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50" i="24" l="1"/>
  <c r="J50" s="1"/>
  <c r="J43" i="22"/>
  <c r="I48"/>
  <c r="H52"/>
  <c r="H57" s="1"/>
  <c r="J27"/>
  <c r="G32"/>
  <c r="G49"/>
  <c r="D50"/>
  <c r="D52" s="1"/>
  <c r="D57" s="1"/>
  <c r="F50"/>
  <c r="F52" s="1"/>
  <c r="F57" s="1"/>
  <c r="J40"/>
  <c r="G50"/>
  <c r="G51" s="1"/>
  <c r="E50"/>
  <c r="E52" s="1"/>
  <c r="E57" s="1"/>
  <c r="J48"/>
  <c r="C52"/>
  <c r="C57" s="1"/>
  <c r="I31"/>
  <c r="J31"/>
  <c r="I27"/>
  <c r="G28"/>
  <c r="I40"/>
  <c r="G41"/>
  <c r="I52" i="24" l="1"/>
  <c r="J52" s="1"/>
  <c r="I57"/>
  <c r="J57" s="1"/>
  <c r="G52" i="22"/>
  <c r="I50"/>
  <c r="J50" s="1"/>
  <c r="G57" l="1"/>
  <c r="G58" s="1"/>
  <c r="G53"/>
  <c r="I52"/>
  <c r="I57" s="1"/>
  <c r="J57" s="1"/>
  <c r="J52" l="1"/>
  <c r="I66" i="20" l="1"/>
  <c r="F66"/>
  <c r="K58"/>
  <c r="L58" s="1"/>
  <c r="J51"/>
  <c r="I51"/>
  <c r="H51"/>
  <c r="G51"/>
  <c r="F51"/>
  <c r="E51"/>
  <c r="D51"/>
  <c r="C51"/>
  <c r="K50"/>
  <c r="L50" s="1"/>
  <c r="K48"/>
  <c r="L48" s="1"/>
  <c r="K47"/>
  <c r="L47" s="1"/>
  <c r="K46"/>
  <c r="L46" s="1"/>
  <c r="J43"/>
  <c r="J53" s="1"/>
  <c r="I43"/>
  <c r="H43"/>
  <c r="G43"/>
  <c r="F43"/>
  <c r="E43"/>
  <c r="D43"/>
  <c r="D53" s="1"/>
  <c r="C43"/>
  <c r="C53" s="1"/>
  <c r="K42"/>
  <c r="L42" s="1"/>
  <c r="K41"/>
  <c r="L41" s="1"/>
  <c r="K40"/>
  <c r="L40" s="1"/>
  <c r="K39"/>
  <c r="L39" s="1"/>
  <c r="K38"/>
  <c r="L38" s="1"/>
  <c r="K37"/>
  <c r="L37" s="1"/>
  <c r="K36"/>
  <c r="L36" s="1"/>
  <c r="J33"/>
  <c r="I33"/>
  <c r="H33"/>
  <c r="G33"/>
  <c r="F33"/>
  <c r="E33"/>
  <c r="K32"/>
  <c r="L32" s="1"/>
  <c r="K31"/>
  <c r="L31" s="1"/>
  <c r="K30"/>
  <c r="L30" s="1"/>
  <c r="J27"/>
  <c r="I27"/>
  <c r="H27"/>
  <c r="G27"/>
  <c r="F27"/>
  <c r="E27"/>
  <c r="D27"/>
  <c r="C27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F66" i="19"/>
  <c r="I66"/>
  <c r="K49"/>
  <c r="L49" s="1"/>
  <c r="K58"/>
  <c r="L58" s="1"/>
  <c r="J51"/>
  <c r="I51"/>
  <c r="H51"/>
  <c r="G51"/>
  <c r="F51"/>
  <c r="E51"/>
  <c r="D51"/>
  <c r="C51"/>
  <c r="K50"/>
  <c r="L50" s="1"/>
  <c r="K48"/>
  <c r="L48" s="1"/>
  <c r="K47"/>
  <c r="L47" s="1"/>
  <c r="K46"/>
  <c r="J43"/>
  <c r="J53" s="1"/>
  <c r="I43"/>
  <c r="I53" s="1"/>
  <c r="H43"/>
  <c r="G43"/>
  <c r="G53" s="1"/>
  <c r="F43"/>
  <c r="F53" s="1"/>
  <c r="E43"/>
  <c r="E53" s="1"/>
  <c r="D43"/>
  <c r="D53" s="1"/>
  <c r="C43"/>
  <c r="C53" s="1"/>
  <c r="K42"/>
  <c r="L42" s="1"/>
  <c r="K41"/>
  <c r="L41" s="1"/>
  <c r="K40"/>
  <c r="L40" s="1"/>
  <c r="K39"/>
  <c r="L39" s="1"/>
  <c r="K38"/>
  <c r="L38" s="1"/>
  <c r="K37"/>
  <c r="L37" s="1"/>
  <c r="K36"/>
  <c r="L36" s="1"/>
  <c r="J33"/>
  <c r="I33"/>
  <c r="H33"/>
  <c r="G33"/>
  <c r="F33"/>
  <c r="E33"/>
  <c r="D33"/>
  <c r="C33"/>
  <c r="K32"/>
  <c r="L32" s="1"/>
  <c r="K31"/>
  <c r="L31" s="1"/>
  <c r="K30"/>
  <c r="J27"/>
  <c r="I27"/>
  <c r="H27"/>
  <c r="G27"/>
  <c r="F27"/>
  <c r="E27"/>
  <c r="D27"/>
  <c r="C27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H53" l="1"/>
  <c r="F55" i="20"/>
  <c r="F59" s="1"/>
  <c r="E55" i="19"/>
  <c r="E59" s="1"/>
  <c r="E34" i="20"/>
  <c r="C55"/>
  <c r="C59" s="1"/>
  <c r="E28"/>
  <c r="I44"/>
  <c r="C52"/>
  <c r="I52"/>
  <c r="D55"/>
  <c r="D59" s="1"/>
  <c r="H55"/>
  <c r="H59" s="1"/>
  <c r="G53"/>
  <c r="F53"/>
  <c r="E52"/>
  <c r="J55"/>
  <c r="J59" s="1"/>
  <c r="E44"/>
  <c r="L43"/>
  <c r="H53"/>
  <c r="G52"/>
  <c r="I28"/>
  <c r="G34"/>
  <c r="I34"/>
  <c r="G55"/>
  <c r="G59" s="1"/>
  <c r="L27"/>
  <c r="L33"/>
  <c r="C54"/>
  <c r="L51"/>
  <c r="K27"/>
  <c r="C28"/>
  <c r="G28"/>
  <c r="K33"/>
  <c r="K43"/>
  <c r="C44"/>
  <c r="G44"/>
  <c r="K51"/>
  <c r="E53"/>
  <c r="I53"/>
  <c r="I54" s="1"/>
  <c r="E55"/>
  <c r="E59" s="1"/>
  <c r="I55"/>
  <c r="I59" s="1"/>
  <c r="C55" i="19"/>
  <c r="C59" s="1"/>
  <c r="C34"/>
  <c r="G55"/>
  <c r="G59" s="1"/>
  <c r="I55"/>
  <c r="I59" s="1"/>
  <c r="K51"/>
  <c r="D55"/>
  <c r="D59" s="1"/>
  <c r="F55"/>
  <c r="F59" s="1"/>
  <c r="J55"/>
  <c r="J59" s="1"/>
  <c r="C54"/>
  <c r="E54"/>
  <c r="G54"/>
  <c r="I54"/>
  <c r="C52"/>
  <c r="E52"/>
  <c r="G52"/>
  <c r="I52"/>
  <c r="K33"/>
  <c r="L30"/>
  <c r="L33" s="1"/>
  <c r="E34"/>
  <c r="I34"/>
  <c r="H55"/>
  <c r="H59" s="1"/>
  <c r="G34"/>
  <c r="L27"/>
  <c r="L43"/>
  <c r="K27"/>
  <c r="E28"/>
  <c r="I28"/>
  <c r="K43"/>
  <c r="C44"/>
  <c r="G44"/>
  <c r="C28"/>
  <c r="G28"/>
  <c r="E44"/>
  <c r="I44"/>
  <c r="L46"/>
  <c r="L51" s="1"/>
  <c r="G60" i="20" l="1"/>
  <c r="G54"/>
  <c r="C60"/>
  <c r="C56"/>
  <c r="E54"/>
  <c r="L53"/>
  <c r="G56"/>
  <c r="E56"/>
  <c r="E60"/>
  <c r="K53"/>
  <c r="L55"/>
  <c r="L59" s="1"/>
  <c r="I56"/>
  <c r="I60"/>
  <c r="C60" i="19"/>
  <c r="C56"/>
  <c r="I56"/>
  <c r="I60"/>
  <c r="G56"/>
  <c r="K53"/>
  <c r="E56"/>
  <c r="E60"/>
  <c r="L53"/>
  <c r="G60"/>
  <c r="L55"/>
  <c r="L59" s="1"/>
  <c r="K55" i="20" l="1"/>
  <c r="K59" s="1"/>
  <c r="K55" i="19"/>
  <c r="K59" s="1"/>
</calcChain>
</file>

<file path=xl/sharedStrings.xml><?xml version="1.0" encoding="utf-8"?>
<sst xmlns="http://schemas.openxmlformats.org/spreadsheetml/2006/main" count="390" uniqueCount="110">
  <si>
    <t>Podbudowa programowa: gimnazjum</t>
  </si>
  <si>
    <t>Obowiązkowe zajęcia edukacyjne</t>
  </si>
  <si>
    <t>Klasa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</si>
  <si>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</si>
  <si>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</si>
  <si>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</si>
  <si>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</si>
  <si>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</si>
  <si>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</si>
  <si>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</si>
  <si>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</si>
  <si>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</si>
  <si>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</si>
  <si>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</si>
  <si>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</si>
  <si>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</si>
  <si>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</si>
  <si>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</si>
  <si>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</si>
  <si>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Przedmioty w kształceniu zawodowym teoretycznym</t>
  </si>
  <si>
    <t>Tygodniowy wymiar godzin obowiązkowych zajęć edukacyjnych</t>
  </si>
  <si>
    <t>Przedmioty ogólnokształcące</t>
  </si>
  <si>
    <t>IV</t>
  </si>
  <si>
    <t>Wiedza o kulturze</t>
  </si>
  <si>
    <t xml:space="preserve">Łączna liczba godzin  </t>
  </si>
  <si>
    <t>Łączna liczba godzin kształcenia zawodowego</t>
  </si>
  <si>
    <t>tyg.</t>
  </si>
  <si>
    <t>godz.</t>
  </si>
  <si>
    <t>kl. III - zgodnie z podstawą programową</t>
  </si>
  <si>
    <t xml:space="preserve">Razem </t>
  </si>
  <si>
    <t xml:space="preserve">Przedmioty realizowane w zakresie rozszerzonym oraz uzupełniające </t>
  </si>
  <si>
    <t>Zajęcia z wychowawcą</t>
  </si>
  <si>
    <t>Lp.</t>
  </si>
  <si>
    <t>Technologia napraw elementów maszyn, urządzeń i narzędzi</t>
  </si>
  <si>
    <t>Przedmioty w kształceniu zawodowym praktycznym</t>
  </si>
  <si>
    <t>Egzamin potwierdzający drugą kwalifikację (K2) odbywa się pod koniec I semestru klasy IV.</t>
  </si>
  <si>
    <t>I S</t>
  </si>
  <si>
    <t>II S</t>
  </si>
  <si>
    <t>W czteroletnim cyklu kształcenia</t>
  </si>
  <si>
    <t xml:space="preserve">Liczba godzin </t>
  </si>
  <si>
    <t>Liczba godzin tyg.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</si>
  <si>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</si>
  <si>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Łączna tygodniowa liczba godzin w szkole</t>
  </si>
  <si>
    <t>Podstawy konstrukcji maszyn</t>
  </si>
  <si>
    <t>Podstawy sterowania i regulacji maszyn</t>
  </si>
  <si>
    <t>Podstawy techniki wytwarzania</t>
  </si>
  <si>
    <t>Organizacja procesów produkcji</t>
  </si>
  <si>
    <t>Konstrukcja maszyn</t>
  </si>
  <si>
    <t>Technologia mechaniczna</t>
  </si>
  <si>
    <t>Procesy produkcji</t>
  </si>
  <si>
    <t>Techniki wytwarzania</t>
  </si>
  <si>
    <t>Egzamin potwierdzający pierwszą kwalifikację (K1) odbywa się pod koniec I semestru klasy III.</t>
  </si>
  <si>
    <t>Matematyka*</t>
  </si>
  <si>
    <t xml:space="preserve">Wychowanie do życia w rodzinie </t>
  </si>
  <si>
    <t xml:space="preserve">Religia/etyka </t>
  </si>
  <si>
    <r>
      <t xml:space="preserve">Kwalifikacja: K1 </t>
    </r>
    <r>
      <rPr>
        <sz val="11"/>
        <rFont val="Arial"/>
        <family val="2"/>
        <charset val="238"/>
      </rPr>
      <t>Wykonywanie i naprawa elementów maszyn, urządzeń i narzędzi (MG.20.)</t>
    </r>
  </si>
  <si>
    <t>Język angielski w branży mechanicznej</t>
  </si>
  <si>
    <r>
      <t xml:space="preserve">Kwalifikacja: K2 </t>
    </r>
    <r>
      <rPr>
        <sz val="11"/>
        <rFont val="Arial"/>
        <family val="2"/>
        <charset val="238"/>
      </rPr>
      <t xml:space="preserve">Organizacja i nadzorowanie procesów produkcji maszyn i urządzeń (MG.44.)     </t>
    </r>
  </si>
  <si>
    <r>
      <t>Zawód:</t>
    </r>
    <r>
      <rPr>
        <b/>
        <sz val="11"/>
        <rFont val="Arial"/>
        <family val="2"/>
        <charset val="238"/>
      </rPr>
      <t xml:space="preserve"> technik mechanik;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311504                                                                      cykl naucznia 2018/2019 -2021/2022</t>
    </r>
  </si>
  <si>
    <t>Język angielski</t>
  </si>
  <si>
    <t>Język niemiecki</t>
  </si>
  <si>
    <t>kl. IV - zgodnie z podstawą programową</t>
  </si>
  <si>
    <t>Minimalny wymiar praktyk zawodowych**</t>
  </si>
  <si>
    <t>Historia i społeczeczeństwo* - przedm. uzupełniający</t>
  </si>
  <si>
    <r>
      <t xml:space="preserve">Kwalifikacja: MEC.08. </t>
    </r>
    <r>
      <rPr>
        <sz val="11"/>
        <rFont val="Arial"/>
        <family val="2"/>
        <charset val="238"/>
      </rPr>
      <t xml:space="preserve">Wykonywanie i naprawa elementów maszyn, urządzeń i narzędzi </t>
    </r>
  </si>
  <si>
    <r>
      <t>Zawód:</t>
    </r>
    <r>
      <rPr>
        <b/>
        <sz val="11"/>
        <rFont val="Arial"/>
        <family val="2"/>
        <charset val="238"/>
      </rPr>
      <t xml:space="preserve"> technik mechanik;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311504                                                                      cykl naucznia 2019/2020 -2022/2023</t>
    </r>
  </si>
  <si>
    <t>Egzamin potwierdzający drugą kwalifikację (MEC.09.) odbywa się pod koniec I semestru klasy IV.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</si>
  <si>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</si>
  <si>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W pięcioletnim cyklu kształcenia</t>
  </si>
  <si>
    <r>
      <t xml:space="preserve">Kwalifikacja: MEC.09. </t>
    </r>
    <r>
      <rPr>
        <sz val="11"/>
        <rFont val="Arial"/>
        <family val="2"/>
        <charset val="238"/>
      </rPr>
      <t xml:space="preserve">Organizacja i nadzorowanie procesów produkcji maszyn i urządzeń      </t>
    </r>
  </si>
  <si>
    <t>Podbudowa programowa: szkoła podstawowa</t>
  </si>
  <si>
    <t>V</t>
  </si>
  <si>
    <t>Plastyka</t>
  </si>
  <si>
    <t>Przedmioty realizowane w zakresie rozszerzonym</t>
  </si>
  <si>
    <t>Pracownia podstaw konstrukcji maszyn</t>
  </si>
  <si>
    <t>Pracownia technologii mechanicznej</t>
  </si>
  <si>
    <t>Pracownia projektowania procesów produkcji</t>
  </si>
  <si>
    <t>Działalność gospodarcza w branży mechanicznej</t>
  </si>
  <si>
    <t>Język angielski zawodowy</t>
  </si>
  <si>
    <t>Doradztwo zawodowe**</t>
  </si>
  <si>
    <t>5r</t>
  </si>
  <si>
    <t>Egzamin potwierdzający pierwszą kwalifikację (MEC.08.) odbywa się pod koniec  klasy III.</t>
  </si>
  <si>
    <r>
      <t>Zawód:</t>
    </r>
    <r>
      <rPr>
        <b/>
        <sz val="11"/>
        <rFont val="Arial"/>
        <family val="2"/>
        <charset val="238"/>
      </rPr>
      <t xml:space="preserve"> technik mechanik;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311504                                                                      cykl naucznia 2019/2020 -2023/2024</t>
    </r>
  </si>
  <si>
    <t xml:space="preserve">Działalność gospodarcza </t>
  </si>
  <si>
    <t>Pracownia technik wytwarzania</t>
  </si>
  <si>
    <t>**Doradztwo zawodowe - minimalny wymiar godzin w pięcioletnim okresie nauczania -10 godzin: w klasie II- 5 godzin rocznie, w klasie III - 5 godzin rocznie</t>
  </si>
  <si>
    <t>Podstawy techniki wytwarzania  i zasady bezpieczeństwa i higieny pracy</t>
  </si>
  <si>
    <t xml:space="preserve">Podstawy konstrukcji maszyn </t>
  </si>
  <si>
    <t xml:space="preserve">Przedmioty w kształceniu zawodowym </t>
  </si>
  <si>
    <t>Przedmioty realizowane w formie zajęć praktycznych</t>
  </si>
  <si>
    <t>14r</t>
  </si>
  <si>
    <t>Egzamin potwierdzający pierwszą kwalifikację (MEC.08.) odbywa się pod koniec II semestru klasy III.</t>
  </si>
  <si>
    <t>*w szkolnym planie uwzględnino  godziny do dyspozycji dyrektora szkoły w wymiarze 4 godziny tygodniowo w pięcioletnim cyklu nauczania - przeznaczone na matematykę - zajęcia doskonalające i rozwijące umiejętności;</t>
  </si>
  <si>
    <t xml:space="preserve">*w szkolnym planie uwzględnino  godziny do dyspozycji dyrektora szkoły w wymiarze 3 godziny tygodniowo w  w czteroletnim cyklu nauczania cyklu nauczania - przeznaczone  na matematykę-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</si>
  <si>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*w szkolnym planie uwzględnino  godziny do dyspozycji dyrektora szkoły w wymiarze 2,5 godziny tygodniowo w  w czteroletnim cyklu nauczania cyklu nauczania - przeznaczone  na matematykęi historię i społeczeństwo-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dotyczy praktyk zawodowych realizowanych w wymiarze ponad 4 tygodnie </t>
  </si>
  <si>
    <t>Minimalny wymiar praktyk zawodowych</t>
  </si>
  <si>
    <r>
      <t xml:space="preserve">Pracownia spawalnictwa </t>
    </r>
    <r>
      <rPr>
        <b/>
        <sz val="11"/>
        <rFont val="Arial"/>
        <family val="2"/>
        <charset val="238"/>
      </rPr>
      <t>DUZ</t>
    </r>
  </si>
  <si>
    <t>Egzamin potwierdzający drugą kwalifikację (MEC.09.) odbywa się pod koniec I semestru klasy V.</t>
  </si>
  <si>
    <r>
      <t>Zawód:</t>
    </r>
    <r>
      <rPr>
        <b/>
        <sz val="11"/>
        <rFont val="Arial"/>
        <family val="2"/>
        <charset val="238"/>
      </rPr>
      <t xml:space="preserve"> technik mechanik;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311504                                                                      cykl naucznia 20202021 - 2024/2025</t>
    </r>
  </si>
  <si>
    <t>*w tygodniowym rozkładzie uwzględnino  godziny do dyspozycji dyrektora szkoły w wymiarze 4 godziny tygodniowo w pięcioletnim cyklu nauczania - przeznaczone na matematykę - zajęcia doskonalające i rozwijące umiejętności;</t>
  </si>
  <si>
    <t>PRAKTYKA ZAWODOWA**</t>
  </si>
  <si>
    <r>
      <t>Historia i społeczeczeństwo* -</t>
    </r>
    <r>
      <rPr>
        <sz val="10"/>
        <rFont val="Arial"/>
        <family val="2"/>
        <charset val="238"/>
      </rPr>
      <t xml:space="preserve"> przedm. uzupełniający</t>
    </r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</si>
  <si>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</si>
  <si>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technik mechanik;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311504                                                                      cykl naucznia 2021/2022 - 2025/2026</t>
    </r>
  </si>
  <si>
    <t>TYGODNIOWY ROZKŁAD ZAJĘĆ         Rok szkolny 2021/2022                                  Klasa 1 TM</t>
  </si>
  <si>
    <t>TYGODNIOWY ROZKŁAD ZAJĘĆ         Rok szkolny 2021/2022                                 Klasa 2 TM</t>
  </si>
  <si>
    <t>SZKOLNY PLAN NAUCZANIA          Rok szkolny 2021/2022                             Klasa 4MŻg  (4TM*G)</t>
  </si>
  <si>
    <t>SZKOLNY PLAN NAUCZANIA          Rok szkolny 2021/2022                             Klasa  3EMg  (3TM*G)</t>
  </si>
  <si>
    <t>TYGODNIOWY ROZKŁAD ZAJĘĆ         Rok szkolny 2021/2022                                  Klasa 3Mp (3TM*P)</t>
  </si>
  <si>
    <t>Egzamin potwierdzający pierwszą kwalifikację (MEC.08.) odbywa się pod koniec I semestru klasy IV.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</si>
</sst>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16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opLeftCell="A43" zoomScaleNormal="100" workbookViewId="0">
      <selection activeCell="A67" sqref="A67:L67"/>
    </sheetView>
  </sheetViews>
  <sheetFormatPr defaultRowHeight="13.2"/>
  <cols>
    <col min="1" max="1" width="4.6640625" style="4" customWidth="1"/>
    <col min="2" max="2" width="47.6640625" style="4" customWidth="1"/>
    <col min="3" max="3" width="8.33203125" style="4" customWidth="1"/>
    <col min="4" max="4" width="6.5546875" style="4" customWidth="1"/>
    <col min="5" max="10" width="5.6640625" style="4" customWidth="1"/>
    <col min="11" max="11" width="9.109375" style="4" customWidth="1"/>
    <col min="12" max="12" width="13.5546875" style="4" customWidth="1"/>
    <col min="13" max="13" width="9.109375" style="3"/>
  </cols>
  <sheetData>
    <row r="1" spans="1:12" ht="17.399999999999999">
      <c r="A1" s="97" t="s">
        <v>106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3.8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3.8">
      <c r="A3" s="98" t="s">
        <v>58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3.8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3.8">
      <c r="A5" s="99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ht="13.8">
      <c r="A6" s="83" t="s">
        <v>57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2" customHeight="1">
      <c r="A7" s="84" t="s">
        <v>32</v>
      </c>
      <c r="B7" s="84" t="s">
        <v>1</v>
      </c>
      <c r="C7" s="86" t="s">
        <v>2</v>
      </c>
      <c r="D7" s="86"/>
      <c r="E7" s="86"/>
      <c r="F7" s="86"/>
      <c r="G7" s="86"/>
      <c r="H7" s="86"/>
      <c r="I7" s="86"/>
      <c r="J7" s="86"/>
      <c r="K7" s="87" t="s">
        <v>38</v>
      </c>
      <c r="L7" s="87"/>
    </row>
    <row r="8" spans="1:12" ht="15" customHeight="1">
      <c r="A8" s="84"/>
      <c r="B8" s="84"/>
      <c r="C8" s="88" t="s">
        <v>3</v>
      </c>
      <c r="D8" s="88"/>
      <c r="E8" s="88" t="s">
        <v>4</v>
      </c>
      <c r="F8" s="88"/>
      <c r="G8" s="88" t="s">
        <v>5</v>
      </c>
      <c r="H8" s="88"/>
      <c r="I8" s="89" t="s">
        <v>22</v>
      </c>
      <c r="J8" s="89"/>
      <c r="K8" s="87"/>
      <c r="L8" s="87"/>
    </row>
    <row r="9" spans="1:12" ht="45" customHeight="1">
      <c r="A9" s="85"/>
      <c r="B9" s="85"/>
      <c r="C9" s="8" t="s">
        <v>36</v>
      </c>
      <c r="D9" s="8" t="s">
        <v>37</v>
      </c>
      <c r="E9" s="8" t="s">
        <v>36</v>
      </c>
      <c r="F9" s="8" t="s">
        <v>37</v>
      </c>
      <c r="G9" s="8" t="s">
        <v>36</v>
      </c>
      <c r="H9" s="8" t="s">
        <v>37</v>
      </c>
      <c r="I9" s="11" t="s">
        <v>36</v>
      </c>
      <c r="J9" s="11" t="s">
        <v>37</v>
      </c>
      <c r="K9" s="9" t="s">
        <v>40</v>
      </c>
      <c r="L9" s="9" t="s">
        <v>39</v>
      </c>
    </row>
    <row r="10" spans="1:12" ht="13.8">
      <c r="A10" s="90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13.8">
      <c r="A11" s="47">
        <v>1</v>
      </c>
      <c r="B11" s="48" t="s">
        <v>6</v>
      </c>
      <c r="C11" s="50">
        <v>3</v>
      </c>
      <c r="D11" s="50">
        <v>3</v>
      </c>
      <c r="E11" s="50">
        <v>3</v>
      </c>
      <c r="F11" s="50">
        <v>3</v>
      </c>
      <c r="G11" s="50">
        <v>3</v>
      </c>
      <c r="H11" s="50">
        <v>3</v>
      </c>
      <c r="I11" s="49">
        <v>3</v>
      </c>
      <c r="J11" s="49">
        <v>3</v>
      </c>
      <c r="K11" s="21">
        <f>SUM(C11:J11)/2</f>
        <v>12</v>
      </c>
      <c r="L11" s="21">
        <f>K11*30</f>
        <v>360</v>
      </c>
    </row>
    <row r="12" spans="1:12" ht="13.8">
      <c r="A12" s="23">
        <v>2</v>
      </c>
      <c r="B12" s="24" t="s">
        <v>59</v>
      </c>
      <c r="C12" s="26">
        <v>2</v>
      </c>
      <c r="D12" s="26">
        <v>2</v>
      </c>
      <c r="E12" s="26">
        <v>2</v>
      </c>
      <c r="F12" s="26">
        <v>2</v>
      </c>
      <c r="G12" s="26">
        <v>3</v>
      </c>
      <c r="H12" s="26">
        <v>3</v>
      </c>
      <c r="I12" s="40">
        <v>2</v>
      </c>
      <c r="J12" s="40">
        <v>4</v>
      </c>
      <c r="K12" s="21">
        <f t="shared" ref="K12:K26" si="0">SUM(C12:J12)/2</f>
        <v>10</v>
      </c>
      <c r="L12" s="21">
        <f t="shared" ref="L12:L26" si="1">K12*30</f>
        <v>300</v>
      </c>
    </row>
    <row r="13" spans="1:12" ht="13.8">
      <c r="A13" s="23">
        <v>3</v>
      </c>
      <c r="B13" s="24" t="s">
        <v>60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40">
        <v>1</v>
      </c>
      <c r="J13" s="40">
        <v>3</v>
      </c>
      <c r="K13" s="21">
        <f t="shared" si="0"/>
        <v>5</v>
      </c>
      <c r="L13" s="21">
        <f t="shared" si="1"/>
        <v>150</v>
      </c>
    </row>
    <row r="14" spans="1:12" ht="13.8">
      <c r="A14" s="23">
        <v>4</v>
      </c>
      <c r="B14" s="24" t="s">
        <v>23</v>
      </c>
      <c r="C14" s="26"/>
      <c r="D14" s="26"/>
      <c r="E14" s="26">
        <v>1</v>
      </c>
      <c r="F14" s="26">
        <v>1</v>
      </c>
      <c r="G14" s="26"/>
      <c r="H14" s="26"/>
      <c r="I14" s="40"/>
      <c r="J14" s="40"/>
      <c r="K14" s="21">
        <f t="shared" si="0"/>
        <v>1</v>
      </c>
      <c r="L14" s="21">
        <f t="shared" si="1"/>
        <v>30</v>
      </c>
    </row>
    <row r="15" spans="1:12" ht="13.8">
      <c r="A15" s="23">
        <v>5</v>
      </c>
      <c r="B15" s="24" t="s">
        <v>7</v>
      </c>
      <c r="C15" s="26">
        <v>2</v>
      </c>
      <c r="D15" s="26">
        <v>2</v>
      </c>
      <c r="E15" s="26"/>
      <c r="F15" s="26"/>
      <c r="G15" s="26"/>
      <c r="H15" s="26"/>
      <c r="I15" s="40"/>
      <c r="J15" s="40"/>
      <c r="K15" s="21">
        <f t="shared" si="0"/>
        <v>2</v>
      </c>
      <c r="L15" s="21">
        <f t="shared" si="1"/>
        <v>60</v>
      </c>
    </row>
    <row r="16" spans="1:12" ht="13.8">
      <c r="A16" s="23">
        <v>6</v>
      </c>
      <c r="B16" s="24" t="s">
        <v>8</v>
      </c>
      <c r="C16" s="26">
        <v>1</v>
      </c>
      <c r="D16" s="26">
        <v>1</v>
      </c>
      <c r="E16" s="26"/>
      <c r="F16" s="26"/>
      <c r="G16" s="26"/>
      <c r="H16" s="26"/>
      <c r="I16" s="40"/>
      <c r="J16" s="40"/>
      <c r="K16" s="21">
        <f t="shared" si="0"/>
        <v>1</v>
      </c>
      <c r="L16" s="21">
        <f t="shared" si="1"/>
        <v>30</v>
      </c>
    </row>
    <row r="17" spans="1:12" ht="13.8">
      <c r="A17" s="23">
        <v>7</v>
      </c>
      <c r="B17" s="24" t="s">
        <v>9</v>
      </c>
      <c r="C17" s="26">
        <v>1</v>
      </c>
      <c r="D17" s="26">
        <v>1</v>
      </c>
      <c r="E17" s="26">
        <v>1</v>
      </c>
      <c r="F17" s="26">
        <v>1</v>
      </c>
      <c r="G17" s="26"/>
      <c r="H17" s="26"/>
      <c r="I17" s="40"/>
      <c r="J17" s="40"/>
      <c r="K17" s="21">
        <f t="shared" si="0"/>
        <v>2</v>
      </c>
      <c r="L17" s="21">
        <f t="shared" si="1"/>
        <v>60</v>
      </c>
    </row>
    <row r="18" spans="1:12" ht="13.8">
      <c r="A18" s="23">
        <v>8</v>
      </c>
      <c r="B18" s="24" t="s">
        <v>10</v>
      </c>
      <c r="C18" s="26">
        <v>1</v>
      </c>
      <c r="D18" s="26">
        <v>1</v>
      </c>
      <c r="E18" s="26"/>
      <c r="F18" s="26"/>
      <c r="G18" s="26"/>
      <c r="H18" s="26"/>
      <c r="I18" s="40"/>
      <c r="J18" s="40"/>
      <c r="K18" s="21">
        <f t="shared" si="0"/>
        <v>1</v>
      </c>
      <c r="L18" s="21">
        <f t="shared" si="1"/>
        <v>30</v>
      </c>
    </row>
    <row r="19" spans="1:12" ht="13.8">
      <c r="A19" s="23">
        <v>9</v>
      </c>
      <c r="B19" s="24" t="s">
        <v>11</v>
      </c>
      <c r="C19" s="26">
        <v>1</v>
      </c>
      <c r="D19" s="26">
        <v>1</v>
      </c>
      <c r="E19" s="26"/>
      <c r="F19" s="26"/>
      <c r="G19" s="26"/>
      <c r="H19" s="26"/>
      <c r="I19" s="40"/>
      <c r="J19" s="40"/>
      <c r="K19" s="21">
        <f t="shared" si="0"/>
        <v>1</v>
      </c>
      <c r="L19" s="21">
        <f t="shared" si="1"/>
        <v>30</v>
      </c>
    </row>
    <row r="20" spans="1:12" ht="13.8">
      <c r="A20" s="23">
        <v>10</v>
      </c>
      <c r="B20" s="24" t="s">
        <v>12</v>
      </c>
      <c r="C20" s="26">
        <v>1</v>
      </c>
      <c r="D20" s="26">
        <v>1</v>
      </c>
      <c r="E20" s="26"/>
      <c r="F20" s="26"/>
      <c r="G20" s="26"/>
      <c r="H20" s="26"/>
      <c r="I20" s="40"/>
      <c r="J20" s="40"/>
      <c r="K20" s="21">
        <f t="shared" si="0"/>
        <v>1</v>
      </c>
      <c r="L20" s="21">
        <f t="shared" si="1"/>
        <v>30</v>
      </c>
    </row>
    <row r="21" spans="1:12" ht="13.8">
      <c r="A21" s="23">
        <v>11</v>
      </c>
      <c r="B21" s="24" t="s">
        <v>13</v>
      </c>
      <c r="C21" s="26">
        <v>1</v>
      </c>
      <c r="D21" s="26">
        <v>1</v>
      </c>
      <c r="E21" s="26"/>
      <c r="F21" s="26"/>
      <c r="G21" s="26"/>
      <c r="H21" s="26"/>
      <c r="I21" s="40"/>
      <c r="J21" s="40"/>
      <c r="K21" s="21">
        <f t="shared" si="0"/>
        <v>1</v>
      </c>
      <c r="L21" s="21">
        <f t="shared" si="1"/>
        <v>30</v>
      </c>
    </row>
    <row r="22" spans="1:12" ht="13.8">
      <c r="A22" s="23">
        <v>12</v>
      </c>
      <c r="B22" s="24" t="s">
        <v>52</v>
      </c>
      <c r="C22" s="26">
        <v>3</v>
      </c>
      <c r="D22" s="26">
        <v>3</v>
      </c>
      <c r="E22" s="26">
        <v>3</v>
      </c>
      <c r="F22" s="26">
        <v>3</v>
      </c>
      <c r="G22" s="26">
        <v>3</v>
      </c>
      <c r="H22" s="26">
        <v>3</v>
      </c>
      <c r="I22" s="40">
        <v>3</v>
      </c>
      <c r="J22" s="40">
        <v>3</v>
      </c>
      <c r="K22" s="21">
        <f t="shared" si="0"/>
        <v>12</v>
      </c>
      <c r="L22" s="21">
        <f t="shared" si="1"/>
        <v>360</v>
      </c>
    </row>
    <row r="23" spans="1:12" ht="13.8">
      <c r="A23" s="23">
        <v>13</v>
      </c>
      <c r="B23" s="24" t="s">
        <v>15</v>
      </c>
      <c r="C23" s="26">
        <v>1</v>
      </c>
      <c r="D23" s="26">
        <v>1</v>
      </c>
      <c r="E23" s="26"/>
      <c r="F23" s="26"/>
      <c r="G23" s="26"/>
      <c r="H23" s="26"/>
      <c r="I23" s="40"/>
      <c r="J23" s="40"/>
      <c r="K23" s="21">
        <f t="shared" si="0"/>
        <v>1</v>
      </c>
      <c r="L23" s="21">
        <f t="shared" si="1"/>
        <v>30</v>
      </c>
    </row>
    <row r="24" spans="1:12" ht="13.8">
      <c r="A24" s="23">
        <v>14</v>
      </c>
      <c r="B24" s="24" t="s">
        <v>16</v>
      </c>
      <c r="C24" s="26">
        <v>3</v>
      </c>
      <c r="D24" s="26">
        <v>3</v>
      </c>
      <c r="E24" s="26">
        <v>3</v>
      </c>
      <c r="F24" s="26">
        <v>3</v>
      </c>
      <c r="G24" s="26">
        <v>3</v>
      </c>
      <c r="H24" s="26">
        <v>3</v>
      </c>
      <c r="I24" s="40">
        <v>3</v>
      </c>
      <c r="J24" s="40">
        <v>3</v>
      </c>
      <c r="K24" s="21">
        <f t="shared" si="0"/>
        <v>12</v>
      </c>
      <c r="L24" s="21">
        <f t="shared" si="1"/>
        <v>360</v>
      </c>
    </row>
    <row r="25" spans="1:12" ht="13.8">
      <c r="A25" s="23">
        <v>15</v>
      </c>
      <c r="B25" s="24" t="s">
        <v>17</v>
      </c>
      <c r="C25" s="26">
        <v>1</v>
      </c>
      <c r="D25" s="26">
        <v>1</v>
      </c>
      <c r="E25" s="26"/>
      <c r="F25" s="26"/>
      <c r="G25" s="26"/>
      <c r="H25" s="26"/>
      <c r="I25" s="40"/>
      <c r="J25" s="40"/>
      <c r="K25" s="21">
        <f t="shared" si="0"/>
        <v>1</v>
      </c>
      <c r="L25" s="21">
        <f t="shared" si="1"/>
        <v>30</v>
      </c>
    </row>
    <row r="26" spans="1:12" ht="13.8">
      <c r="A26" s="23">
        <v>16</v>
      </c>
      <c r="B26" s="24" t="s">
        <v>31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40">
        <v>1</v>
      </c>
      <c r="J26" s="40">
        <v>1</v>
      </c>
      <c r="K26" s="21">
        <f t="shared" si="0"/>
        <v>4</v>
      </c>
      <c r="L26" s="21">
        <f t="shared" si="1"/>
        <v>120</v>
      </c>
    </row>
    <row r="27" spans="1:12" ht="13.8">
      <c r="A27" s="92" t="s">
        <v>24</v>
      </c>
      <c r="B27" s="93"/>
      <c r="C27" s="22">
        <f>SUM(C10:C26)</f>
        <v>23</v>
      </c>
      <c r="D27" s="22">
        <f t="shared" ref="D27:J27" si="2">SUM(D10:D26)</f>
        <v>23</v>
      </c>
      <c r="E27" s="22">
        <f t="shared" si="2"/>
        <v>15</v>
      </c>
      <c r="F27" s="22">
        <f t="shared" si="2"/>
        <v>15</v>
      </c>
      <c r="G27" s="65">
        <f t="shared" si="2"/>
        <v>14</v>
      </c>
      <c r="H27" s="65">
        <f t="shared" si="2"/>
        <v>14</v>
      </c>
      <c r="I27" s="52">
        <f t="shared" si="2"/>
        <v>13</v>
      </c>
      <c r="J27" s="52">
        <f t="shared" si="2"/>
        <v>17</v>
      </c>
      <c r="K27" s="96">
        <f>SUM(K11:K26)</f>
        <v>67</v>
      </c>
      <c r="L27" s="96">
        <f>SUM(L11:L26)</f>
        <v>2010</v>
      </c>
    </row>
    <row r="28" spans="1:12" ht="13.8">
      <c r="A28" s="94"/>
      <c r="B28" s="95"/>
      <c r="C28" s="100">
        <f>(C27+D27)/2</f>
        <v>23</v>
      </c>
      <c r="D28" s="101"/>
      <c r="E28" s="100">
        <f>(E27+F27)/2</f>
        <v>15</v>
      </c>
      <c r="F28" s="101"/>
      <c r="G28" s="100">
        <f>(G27+H27)/2</f>
        <v>14</v>
      </c>
      <c r="H28" s="101"/>
      <c r="I28" s="102">
        <f>(I27+J27)/2</f>
        <v>15</v>
      </c>
      <c r="J28" s="103"/>
      <c r="K28" s="96"/>
      <c r="L28" s="96"/>
    </row>
    <row r="29" spans="1:12" ht="13.8">
      <c r="A29" s="90" t="s">
        <v>30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.8">
      <c r="A30" s="23">
        <v>1</v>
      </c>
      <c r="B30" s="24" t="s">
        <v>13</v>
      </c>
      <c r="C30" s="59"/>
      <c r="D30" s="59"/>
      <c r="E30" s="26">
        <v>2</v>
      </c>
      <c r="F30" s="26">
        <v>2</v>
      </c>
      <c r="G30" s="26">
        <v>2</v>
      </c>
      <c r="H30" s="26">
        <v>2</v>
      </c>
      <c r="I30" s="40">
        <v>3</v>
      </c>
      <c r="J30" s="40">
        <v>5</v>
      </c>
      <c r="K30" s="21">
        <f>SUM(C30:J30)/2</f>
        <v>8</v>
      </c>
      <c r="L30" s="21">
        <f>K30*30</f>
        <v>240</v>
      </c>
    </row>
    <row r="31" spans="1:12" ht="13.8">
      <c r="A31" s="23">
        <v>2</v>
      </c>
      <c r="B31" s="24" t="s">
        <v>14</v>
      </c>
      <c r="C31" s="25">
        <v>1</v>
      </c>
      <c r="D31" s="25">
        <v>1</v>
      </c>
      <c r="E31" s="26">
        <v>2</v>
      </c>
      <c r="F31" s="26">
        <v>2</v>
      </c>
      <c r="G31" s="26">
        <v>2</v>
      </c>
      <c r="H31" s="26">
        <v>2</v>
      </c>
      <c r="I31" s="40">
        <v>1</v>
      </c>
      <c r="J31" s="40">
        <v>1</v>
      </c>
      <c r="K31" s="21">
        <f>SUM(C31:J31)/2</f>
        <v>6</v>
      </c>
      <c r="L31" s="21">
        <f>K31*30</f>
        <v>180</v>
      </c>
    </row>
    <row r="32" spans="1:12" ht="20.399999999999999" customHeight="1">
      <c r="A32" s="23">
        <v>3</v>
      </c>
      <c r="B32" s="24" t="s">
        <v>101</v>
      </c>
      <c r="C32" s="25"/>
      <c r="D32" s="25"/>
      <c r="E32" s="25"/>
      <c r="F32" s="25"/>
      <c r="G32" s="25"/>
      <c r="H32" s="25"/>
      <c r="I32" s="39">
        <v>4</v>
      </c>
      <c r="J32" s="39">
        <v>5</v>
      </c>
      <c r="K32" s="21">
        <f>SUM(C32:J32)/2</f>
        <v>4.5</v>
      </c>
      <c r="L32" s="21">
        <f>K32*30</f>
        <v>135</v>
      </c>
    </row>
    <row r="33" spans="1:12" ht="13.8">
      <c r="A33" s="104" t="s">
        <v>18</v>
      </c>
      <c r="B33" s="105"/>
      <c r="C33" s="22">
        <f>SUM(C29:C31)</f>
        <v>1</v>
      </c>
      <c r="D33" s="22">
        <f>SUM(D29:D31)</f>
        <v>1</v>
      </c>
      <c r="E33" s="22">
        <f>SUM(E29:E31)</f>
        <v>4</v>
      </c>
      <c r="F33" s="22">
        <f>SUM(F29:F31)</f>
        <v>4</v>
      </c>
      <c r="G33" s="65">
        <f t="shared" ref="G33:L33" si="3">SUM(G29:G32)</f>
        <v>4</v>
      </c>
      <c r="H33" s="65">
        <f t="shared" si="3"/>
        <v>4</v>
      </c>
      <c r="I33" s="52">
        <f t="shared" si="3"/>
        <v>8</v>
      </c>
      <c r="J33" s="52">
        <f t="shared" si="3"/>
        <v>11</v>
      </c>
      <c r="K33" s="96">
        <f t="shared" si="3"/>
        <v>18.5</v>
      </c>
      <c r="L33" s="96">
        <f t="shared" si="3"/>
        <v>555</v>
      </c>
    </row>
    <row r="34" spans="1:12" ht="13.8">
      <c r="A34" s="106"/>
      <c r="B34" s="107"/>
      <c r="C34" s="100">
        <f>(C33+D33)/2</f>
        <v>1</v>
      </c>
      <c r="D34" s="101"/>
      <c r="E34" s="100">
        <f>(E33+F33)/2</f>
        <v>4</v>
      </c>
      <c r="F34" s="101"/>
      <c r="G34" s="100">
        <f>(G33+H33)/2</f>
        <v>4</v>
      </c>
      <c r="H34" s="101"/>
      <c r="I34" s="102">
        <f>(I33+J33)/2</f>
        <v>9.5</v>
      </c>
      <c r="J34" s="103"/>
      <c r="K34" s="96"/>
      <c r="L34" s="96"/>
    </row>
    <row r="35" spans="1:12" ht="13.8">
      <c r="A35" s="108" t="s">
        <v>19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 s="3" customFormat="1" ht="13.8">
      <c r="A36" s="23">
        <v>1</v>
      </c>
      <c r="B36" s="24" t="s">
        <v>43</v>
      </c>
      <c r="C36" s="25">
        <v>2</v>
      </c>
      <c r="D36" s="25">
        <v>2</v>
      </c>
      <c r="E36" s="25">
        <v>2</v>
      </c>
      <c r="F36" s="25">
        <v>2</v>
      </c>
      <c r="G36" s="25"/>
      <c r="H36" s="25"/>
      <c r="I36" s="39"/>
      <c r="J36" s="39"/>
      <c r="K36" s="21">
        <f t="shared" ref="K36:K42" si="4">SUM(C36:J36)/2</f>
        <v>4</v>
      </c>
      <c r="L36" s="53">
        <f t="shared" ref="L36:L42" si="5">K36*30</f>
        <v>120</v>
      </c>
    </row>
    <row r="37" spans="1:12" s="3" customFormat="1" ht="13.8">
      <c r="A37" s="23">
        <v>2</v>
      </c>
      <c r="B37" s="24" t="s">
        <v>44</v>
      </c>
      <c r="C37" s="25">
        <v>2</v>
      </c>
      <c r="D37" s="25">
        <v>2</v>
      </c>
      <c r="E37" s="25">
        <v>2</v>
      </c>
      <c r="F37" s="25">
        <v>2</v>
      </c>
      <c r="G37" s="25"/>
      <c r="H37" s="25"/>
      <c r="I37" s="39"/>
      <c r="J37" s="39"/>
      <c r="K37" s="21">
        <f t="shared" si="4"/>
        <v>4</v>
      </c>
      <c r="L37" s="21">
        <f t="shared" si="5"/>
        <v>120</v>
      </c>
    </row>
    <row r="38" spans="1:12" s="3" customFormat="1" ht="27.6">
      <c r="A38" s="23">
        <v>3</v>
      </c>
      <c r="B38" s="24" t="s">
        <v>33</v>
      </c>
      <c r="C38" s="25">
        <v>4</v>
      </c>
      <c r="D38" s="25">
        <v>4</v>
      </c>
      <c r="E38" s="25">
        <v>2</v>
      </c>
      <c r="F38" s="25">
        <v>2</v>
      </c>
      <c r="G38" s="25">
        <v>2</v>
      </c>
      <c r="H38" s="25">
        <v>2</v>
      </c>
      <c r="I38" s="39"/>
      <c r="J38" s="39"/>
      <c r="K38" s="21">
        <f t="shared" si="4"/>
        <v>8</v>
      </c>
      <c r="L38" s="21">
        <f t="shared" si="5"/>
        <v>240</v>
      </c>
    </row>
    <row r="39" spans="1:12" s="3" customFormat="1" ht="13.8">
      <c r="A39" s="23">
        <v>4</v>
      </c>
      <c r="B39" s="24" t="s">
        <v>45</v>
      </c>
      <c r="C39" s="25"/>
      <c r="D39" s="25"/>
      <c r="E39" s="25">
        <v>2</v>
      </c>
      <c r="F39" s="25">
        <v>2</v>
      </c>
      <c r="G39" s="25">
        <v>2</v>
      </c>
      <c r="H39" s="25">
        <v>2</v>
      </c>
      <c r="I39" s="39"/>
      <c r="J39" s="39"/>
      <c r="K39" s="21">
        <f t="shared" si="4"/>
        <v>4</v>
      </c>
      <c r="L39" s="21">
        <f t="shared" si="5"/>
        <v>120</v>
      </c>
    </row>
    <row r="40" spans="1:12" s="3" customFormat="1" ht="13.8">
      <c r="A40" s="23">
        <v>5</v>
      </c>
      <c r="B40" s="24" t="s">
        <v>46</v>
      </c>
      <c r="C40" s="25"/>
      <c r="D40" s="25"/>
      <c r="E40" s="25"/>
      <c r="F40" s="25"/>
      <c r="G40" s="25"/>
      <c r="H40" s="25">
        <v>2</v>
      </c>
      <c r="I40" s="39">
        <v>4</v>
      </c>
      <c r="J40" s="39"/>
      <c r="K40" s="21">
        <f t="shared" si="4"/>
        <v>3</v>
      </c>
      <c r="L40" s="21">
        <f t="shared" si="5"/>
        <v>90</v>
      </c>
    </row>
    <row r="41" spans="1:12" ht="13.8">
      <c r="A41" s="23">
        <v>6</v>
      </c>
      <c r="B41" s="24" t="s">
        <v>77</v>
      </c>
      <c r="C41" s="25"/>
      <c r="D41" s="25"/>
      <c r="E41" s="25"/>
      <c r="F41" s="25"/>
      <c r="G41" s="25">
        <v>2</v>
      </c>
      <c r="H41" s="25"/>
      <c r="I41" s="39"/>
      <c r="J41" s="39"/>
      <c r="K41" s="21">
        <f t="shared" si="4"/>
        <v>1</v>
      </c>
      <c r="L41" s="21">
        <f t="shared" si="5"/>
        <v>30</v>
      </c>
    </row>
    <row r="42" spans="1:12" ht="13.8">
      <c r="A42" s="23">
        <v>7</v>
      </c>
      <c r="B42" s="24" t="s">
        <v>56</v>
      </c>
      <c r="C42" s="25"/>
      <c r="D42" s="25"/>
      <c r="E42" s="25"/>
      <c r="F42" s="25"/>
      <c r="G42" s="25">
        <v>2</v>
      </c>
      <c r="H42" s="25"/>
      <c r="I42" s="39"/>
      <c r="J42" s="39"/>
      <c r="K42" s="21">
        <f t="shared" si="4"/>
        <v>1</v>
      </c>
      <c r="L42" s="21">
        <f t="shared" si="5"/>
        <v>30</v>
      </c>
    </row>
    <row r="43" spans="1:12" ht="13.8">
      <c r="A43" s="104" t="s">
        <v>18</v>
      </c>
      <c r="B43" s="105"/>
      <c r="C43" s="22">
        <f t="shared" ref="C43:L43" si="6">SUM(C36:C42)</f>
        <v>8</v>
      </c>
      <c r="D43" s="22">
        <f t="shared" si="6"/>
        <v>8</v>
      </c>
      <c r="E43" s="22">
        <f t="shared" si="6"/>
        <v>8</v>
      </c>
      <c r="F43" s="22">
        <f t="shared" si="6"/>
        <v>8</v>
      </c>
      <c r="G43" s="65">
        <f t="shared" si="6"/>
        <v>8</v>
      </c>
      <c r="H43" s="65">
        <f t="shared" si="6"/>
        <v>6</v>
      </c>
      <c r="I43" s="52">
        <f t="shared" si="6"/>
        <v>4</v>
      </c>
      <c r="J43" s="52">
        <f t="shared" si="6"/>
        <v>0</v>
      </c>
      <c r="K43" s="96">
        <f t="shared" si="6"/>
        <v>25</v>
      </c>
      <c r="L43" s="96">
        <f t="shared" si="6"/>
        <v>750</v>
      </c>
    </row>
    <row r="44" spans="1:12" ht="13.8">
      <c r="A44" s="106"/>
      <c r="B44" s="107"/>
      <c r="C44" s="100">
        <f>(C43+D43)/2</f>
        <v>8</v>
      </c>
      <c r="D44" s="101"/>
      <c r="E44" s="100">
        <f>(E43+F43)/2</f>
        <v>8</v>
      </c>
      <c r="F44" s="101"/>
      <c r="G44" s="100">
        <f>(G43+H43)/2</f>
        <v>7</v>
      </c>
      <c r="H44" s="101"/>
      <c r="I44" s="102">
        <f>(I43+J43)/2</f>
        <v>2</v>
      </c>
      <c r="J44" s="103"/>
      <c r="K44" s="96"/>
      <c r="L44" s="96"/>
    </row>
    <row r="45" spans="1:12" ht="13.8">
      <c r="A45" s="110" t="s">
        <v>34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</row>
    <row r="46" spans="1:12" ht="13.8">
      <c r="A46" s="23">
        <v>1</v>
      </c>
      <c r="B46" s="24" t="s">
        <v>47</v>
      </c>
      <c r="C46" s="26">
        <v>2</v>
      </c>
      <c r="D46" s="26">
        <v>2</v>
      </c>
      <c r="E46" s="25"/>
      <c r="F46" s="25"/>
      <c r="G46" s="25"/>
      <c r="H46" s="25"/>
      <c r="I46" s="39"/>
      <c r="J46" s="39"/>
      <c r="K46" s="21">
        <f>SUM(C46:J46)/2</f>
        <v>2</v>
      </c>
      <c r="L46" s="21">
        <f>K46*30</f>
        <v>60</v>
      </c>
    </row>
    <row r="47" spans="1:12" ht="13.8">
      <c r="A47" s="23">
        <v>2</v>
      </c>
      <c r="B47" s="24" t="s">
        <v>48</v>
      </c>
      <c r="C47" s="25"/>
      <c r="D47" s="25"/>
      <c r="E47" s="25">
        <v>3</v>
      </c>
      <c r="F47" s="25">
        <v>3</v>
      </c>
      <c r="G47" s="25">
        <v>2</v>
      </c>
      <c r="H47" s="25"/>
      <c r="I47" s="39"/>
      <c r="J47" s="39"/>
      <c r="K47" s="21">
        <f>SUM(C47:J47)/2</f>
        <v>4</v>
      </c>
      <c r="L47" s="21">
        <f>K47*30</f>
        <v>120</v>
      </c>
    </row>
    <row r="48" spans="1:12" ht="13.8">
      <c r="A48" s="23">
        <v>3</v>
      </c>
      <c r="B48" s="24" t="s">
        <v>49</v>
      </c>
      <c r="C48" s="25"/>
      <c r="D48" s="25"/>
      <c r="E48" s="25"/>
      <c r="F48" s="25"/>
      <c r="G48" s="25">
        <v>2</v>
      </c>
      <c r="H48" s="25">
        <v>2</v>
      </c>
      <c r="I48" s="39">
        <v>2</v>
      </c>
      <c r="J48" s="39"/>
      <c r="K48" s="21">
        <f>SUM(C48:J48)/2</f>
        <v>3</v>
      </c>
      <c r="L48" s="21">
        <f>K48*30</f>
        <v>90</v>
      </c>
    </row>
    <row r="49" spans="1:13" ht="14.4">
      <c r="A49" s="23">
        <v>4</v>
      </c>
      <c r="B49" s="24" t="s">
        <v>50</v>
      </c>
      <c r="C49" s="25"/>
      <c r="D49" s="25"/>
      <c r="E49" s="25">
        <v>6</v>
      </c>
      <c r="F49" s="25">
        <v>6</v>
      </c>
      <c r="G49" s="25">
        <v>5</v>
      </c>
      <c r="H49" s="25">
        <v>5</v>
      </c>
      <c r="I49" s="39">
        <v>2</v>
      </c>
      <c r="J49" s="74"/>
      <c r="K49" s="21">
        <f>SUM(C49:J49)/2</f>
        <v>12</v>
      </c>
      <c r="L49" s="21">
        <f>K49*30</f>
        <v>360</v>
      </c>
    </row>
    <row r="50" spans="1:13" ht="14.4">
      <c r="A50" s="23">
        <v>5</v>
      </c>
      <c r="B50" s="24" t="s">
        <v>100</v>
      </c>
      <c r="C50" s="25"/>
      <c r="D50" s="25"/>
      <c r="E50" s="25"/>
      <c r="F50" s="25"/>
      <c r="G50" s="25"/>
      <c r="H50" s="25">
        <v>2</v>
      </c>
      <c r="I50" s="39">
        <v>6</v>
      </c>
      <c r="J50" s="74"/>
      <c r="K50" s="21">
        <f>SUM(C50:J50)/2</f>
        <v>4</v>
      </c>
      <c r="L50" s="21">
        <f>K50*30</f>
        <v>120</v>
      </c>
    </row>
    <row r="51" spans="1:13" ht="13.8">
      <c r="A51" s="112" t="s">
        <v>18</v>
      </c>
      <c r="B51" s="113"/>
      <c r="C51" s="22">
        <f t="shared" ref="C51:L51" si="7">SUM(C46:C50)</f>
        <v>2</v>
      </c>
      <c r="D51" s="22">
        <f t="shared" si="7"/>
        <v>2</v>
      </c>
      <c r="E51" s="22">
        <f t="shared" si="7"/>
        <v>9</v>
      </c>
      <c r="F51" s="22">
        <f t="shared" si="7"/>
        <v>9</v>
      </c>
      <c r="G51" s="65">
        <f t="shared" si="7"/>
        <v>9</v>
      </c>
      <c r="H51" s="65">
        <f t="shared" si="7"/>
        <v>9</v>
      </c>
      <c r="I51" s="52">
        <f t="shared" si="7"/>
        <v>10</v>
      </c>
      <c r="J51" s="52">
        <f t="shared" si="7"/>
        <v>0</v>
      </c>
      <c r="K51" s="96">
        <f t="shared" si="7"/>
        <v>25</v>
      </c>
      <c r="L51" s="96">
        <f t="shared" si="7"/>
        <v>750</v>
      </c>
    </row>
    <row r="52" spans="1:13" ht="12" customHeight="1">
      <c r="A52" s="114"/>
      <c r="B52" s="115"/>
      <c r="C52" s="100">
        <f>(C51+D51)/2</f>
        <v>2</v>
      </c>
      <c r="D52" s="101"/>
      <c r="E52" s="100">
        <f>(E51+F51)/2</f>
        <v>9</v>
      </c>
      <c r="F52" s="101"/>
      <c r="G52" s="100">
        <f>(G51+H51)/2</f>
        <v>9</v>
      </c>
      <c r="H52" s="101"/>
      <c r="I52" s="102">
        <f>(I51+J51)/2</f>
        <v>5</v>
      </c>
      <c r="J52" s="103"/>
      <c r="K52" s="96"/>
      <c r="L52" s="96"/>
    </row>
    <row r="53" spans="1:13" ht="12.75" customHeight="1">
      <c r="A53" s="116" t="s">
        <v>25</v>
      </c>
      <c r="B53" s="117"/>
      <c r="C53" s="22">
        <f t="shared" ref="C53:L53" si="8">C43+C51</f>
        <v>10</v>
      </c>
      <c r="D53" s="22">
        <f t="shared" si="8"/>
        <v>10</v>
      </c>
      <c r="E53" s="22">
        <f t="shared" si="8"/>
        <v>17</v>
      </c>
      <c r="F53" s="22">
        <f t="shared" si="8"/>
        <v>17</v>
      </c>
      <c r="G53" s="65">
        <f t="shared" si="8"/>
        <v>17</v>
      </c>
      <c r="H53" s="65">
        <f t="shared" si="8"/>
        <v>15</v>
      </c>
      <c r="I53" s="52">
        <f t="shared" si="8"/>
        <v>14</v>
      </c>
      <c r="J53" s="52">
        <f t="shared" si="8"/>
        <v>0</v>
      </c>
      <c r="K53" s="96">
        <f t="shared" si="8"/>
        <v>50</v>
      </c>
      <c r="L53" s="96">
        <f t="shared" si="8"/>
        <v>1500</v>
      </c>
    </row>
    <row r="54" spans="1:13" ht="12" customHeight="1">
      <c r="A54" s="118"/>
      <c r="B54" s="119"/>
      <c r="C54" s="100">
        <f>(C53+D53)/2</f>
        <v>10</v>
      </c>
      <c r="D54" s="101"/>
      <c r="E54" s="100">
        <f>(E53+F53)/2</f>
        <v>17</v>
      </c>
      <c r="F54" s="101"/>
      <c r="G54" s="100">
        <f>(G53+H53)/2</f>
        <v>16</v>
      </c>
      <c r="H54" s="101"/>
      <c r="I54" s="102">
        <f>(I53+J53)/2</f>
        <v>7</v>
      </c>
      <c r="J54" s="103"/>
      <c r="K54" s="96"/>
      <c r="L54" s="96"/>
    </row>
    <row r="55" spans="1:13" s="1" customFormat="1" ht="13.8">
      <c r="A55" s="120" t="s">
        <v>20</v>
      </c>
      <c r="B55" s="121"/>
      <c r="C55" s="22">
        <f t="shared" ref="C55:J55" si="9">SUM(C27,C33,C43,C51)</f>
        <v>34</v>
      </c>
      <c r="D55" s="22">
        <f t="shared" si="9"/>
        <v>34</v>
      </c>
      <c r="E55" s="22">
        <f t="shared" si="9"/>
        <v>36</v>
      </c>
      <c r="F55" s="22">
        <f t="shared" si="9"/>
        <v>36</v>
      </c>
      <c r="G55" s="65">
        <f t="shared" si="9"/>
        <v>35</v>
      </c>
      <c r="H55" s="65">
        <f t="shared" si="9"/>
        <v>33</v>
      </c>
      <c r="I55" s="52">
        <f t="shared" si="9"/>
        <v>35</v>
      </c>
      <c r="J55" s="52">
        <f t="shared" si="9"/>
        <v>28</v>
      </c>
      <c r="K55" s="96">
        <f>C56+E56+G56+I56</f>
        <v>135.5</v>
      </c>
      <c r="L55" s="96">
        <f>SUM(L27,L33,L43,L51,)</f>
        <v>4065</v>
      </c>
      <c r="M55" s="5"/>
    </row>
    <row r="56" spans="1:13" s="1" customFormat="1" ht="13.8">
      <c r="A56" s="122"/>
      <c r="B56" s="123"/>
      <c r="C56" s="100">
        <f>(C55+D55)/2</f>
        <v>34</v>
      </c>
      <c r="D56" s="101"/>
      <c r="E56" s="100">
        <f>(E55+F55)/2</f>
        <v>36</v>
      </c>
      <c r="F56" s="101"/>
      <c r="G56" s="100">
        <f>(G55+H55)/2</f>
        <v>34</v>
      </c>
      <c r="H56" s="101"/>
      <c r="I56" s="102">
        <f>(I55+J55)/2</f>
        <v>31.5</v>
      </c>
      <c r="J56" s="103"/>
      <c r="K56" s="96"/>
      <c r="L56" s="96"/>
      <c r="M56" s="5"/>
    </row>
    <row r="57" spans="1:13" ht="13.8">
      <c r="A57" s="23">
        <v>1</v>
      </c>
      <c r="B57" s="24" t="s">
        <v>53</v>
      </c>
      <c r="C57" s="79" t="s">
        <v>90</v>
      </c>
      <c r="D57" s="80"/>
      <c r="E57" s="79" t="s">
        <v>90</v>
      </c>
      <c r="F57" s="80"/>
      <c r="G57" s="79" t="s">
        <v>90</v>
      </c>
      <c r="H57" s="80"/>
      <c r="I57" s="81"/>
      <c r="J57" s="82"/>
      <c r="K57" s="21"/>
      <c r="L57" s="21">
        <v>42</v>
      </c>
    </row>
    <row r="58" spans="1:13" ht="13.8">
      <c r="A58" s="23">
        <v>2</v>
      </c>
      <c r="B58" s="24" t="s">
        <v>54</v>
      </c>
      <c r="C58" s="25">
        <v>2</v>
      </c>
      <c r="D58" s="25">
        <v>2</v>
      </c>
      <c r="E58" s="26">
        <v>2</v>
      </c>
      <c r="F58" s="26">
        <v>2</v>
      </c>
      <c r="G58" s="26">
        <v>2</v>
      </c>
      <c r="H58" s="26">
        <v>2</v>
      </c>
      <c r="I58" s="40">
        <v>2</v>
      </c>
      <c r="J58" s="40">
        <v>2</v>
      </c>
      <c r="K58" s="21">
        <f>SUM(C58:J58)/2</f>
        <v>8</v>
      </c>
      <c r="L58" s="21">
        <f>K58*30</f>
        <v>240</v>
      </c>
    </row>
    <row r="59" spans="1:13" ht="13.8">
      <c r="A59" s="112" t="s">
        <v>42</v>
      </c>
      <c r="B59" s="113"/>
      <c r="C59" s="33">
        <f t="shared" ref="C59:J59" si="10">C55+C58</f>
        <v>36</v>
      </c>
      <c r="D59" s="33">
        <f t="shared" si="10"/>
        <v>36</v>
      </c>
      <c r="E59" s="33">
        <f t="shared" si="10"/>
        <v>38</v>
      </c>
      <c r="F59" s="33">
        <f t="shared" si="10"/>
        <v>38</v>
      </c>
      <c r="G59" s="33">
        <f t="shared" si="10"/>
        <v>37</v>
      </c>
      <c r="H59" s="33">
        <f t="shared" si="10"/>
        <v>35</v>
      </c>
      <c r="I59" s="55">
        <f t="shared" si="10"/>
        <v>37</v>
      </c>
      <c r="J59" s="55">
        <f t="shared" si="10"/>
        <v>30</v>
      </c>
      <c r="K59" s="125">
        <f>K55+K57+K58</f>
        <v>143.5</v>
      </c>
      <c r="L59" s="126">
        <f>L55+L57+L58</f>
        <v>4347</v>
      </c>
    </row>
    <row r="60" spans="1:13" ht="13.8">
      <c r="A60" s="114"/>
      <c r="B60" s="115"/>
      <c r="C60" s="127">
        <f>(C59+D59)/2</f>
        <v>36</v>
      </c>
      <c r="D60" s="128"/>
      <c r="E60" s="127">
        <f>(E59+F59)/2</f>
        <v>38</v>
      </c>
      <c r="F60" s="128"/>
      <c r="G60" s="127">
        <f>(G59+H59)/2</f>
        <v>36</v>
      </c>
      <c r="H60" s="128"/>
      <c r="I60" s="129">
        <f>(I59+J59)/2</f>
        <v>33.5</v>
      </c>
      <c r="J60" s="130"/>
      <c r="K60" s="125"/>
      <c r="L60" s="126"/>
    </row>
    <row r="61" spans="1:13" s="7" customFormat="1" ht="12.75" customHeight="1">
      <c r="A61" s="132" t="s">
        <v>94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4"/>
    </row>
    <row r="62" spans="1:13" s="2" customFormat="1" ht="30.75" customHeight="1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7"/>
      <c r="M62" s="6"/>
    </row>
    <row r="63" spans="1:13" ht="18.75" customHeight="1">
      <c r="A63" s="34"/>
      <c r="B63" s="138" t="s">
        <v>62</v>
      </c>
      <c r="C63" s="138"/>
      <c r="D63" s="138"/>
      <c r="E63" s="138"/>
      <c r="F63" s="96" t="s">
        <v>26</v>
      </c>
      <c r="G63" s="96"/>
      <c r="H63" s="96"/>
      <c r="I63" s="96" t="s">
        <v>27</v>
      </c>
      <c r="J63" s="96"/>
      <c r="K63" s="96"/>
      <c r="L63" s="56"/>
    </row>
    <row r="64" spans="1:13" ht="12" customHeight="1">
      <c r="A64" s="34"/>
      <c r="B64" s="139" t="s">
        <v>28</v>
      </c>
      <c r="C64" s="139"/>
      <c r="D64" s="139"/>
      <c r="E64" s="139"/>
      <c r="F64" s="140">
        <v>5</v>
      </c>
      <c r="G64" s="140"/>
      <c r="H64" s="140"/>
      <c r="I64" s="140">
        <v>200</v>
      </c>
      <c r="J64" s="140"/>
      <c r="K64" s="140"/>
      <c r="L64" s="56"/>
    </row>
    <row r="65" spans="1:12" ht="12" customHeight="1">
      <c r="A65" s="34"/>
      <c r="B65" s="139" t="s">
        <v>61</v>
      </c>
      <c r="C65" s="139"/>
      <c r="D65" s="139"/>
      <c r="E65" s="139"/>
      <c r="F65" s="140">
        <v>2</v>
      </c>
      <c r="G65" s="140"/>
      <c r="H65" s="140"/>
      <c r="I65" s="140">
        <v>80</v>
      </c>
      <c r="J65" s="140"/>
      <c r="K65" s="140"/>
      <c r="L65" s="141"/>
    </row>
    <row r="66" spans="1:12" ht="12" customHeight="1">
      <c r="A66" s="34"/>
      <c r="B66" s="142" t="s">
        <v>29</v>
      </c>
      <c r="C66" s="142"/>
      <c r="D66" s="142"/>
      <c r="E66" s="142"/>
      <c r="F66" s="96">
        <f>SUM(F64:F65)</f>
        <v>7</v>
      </c>
      <c r="G66" s="96"/>
      <c r="H66" s="96"/>
      <c r="I66" s="96">
        <f>SUM(I64:I65)</f>
        <v>280</v>
      </c>
      <c r="J66" s="96"/>
      <c r="K66" s="96"/>
      <c r="L66" s="141"/>
    </row>
    <row r="67" spans="1:12" ht="13.8">
      <c r="A67" s="124" t="s">
        <v>51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2" ht="13.8">
      <c r="A68" s="124" t="s">
        <v>35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2" ht="13.8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1" spans="1:12">
      <c r="B71" s="131" t="s">
        <v>102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</row>
  </sheetData>
  <mergeCells count="88">
    <mergeCell ref="B71:L71"/>
    <mergeCell ref="A68:L68"/>
    <mergeCell ref="A61:L62"/>
    <mergeCell ref="B63:E63"/>
    <mergeCell ref="F63:H63"/>
    <mergeCell ref="I63:K63"/>
    <mergeCell ref="B65:E65"/>
    <mergeCell ref="F65:H65"/>
    <mergeCell ref="I65:K65"/>
    <mergeCell ref="L65:L66"/>
    <mergeCell ref="B66:E66"/>
    <mergeCell ref="F66:H66"/>
    <mergeCell ref="I66:K66"/>
    <mergeCell ref="F64:H64"/>
    <mergeCell ref="I64:K64"/>
    <mergeCell ref="B64:E64"/>
    <mergeCell ref="A67:L67"/>
    <mergeCell ref="A59:B60"/>
    <mergeCell ref="K59:K60"/>
    <mergeCell ref="L59:L60"/>
    <mergeCell ref="C60:D60"/>
    <mergeCell ref="E60:F60"/>
    <mergeCell ref="G60:H60"/>
    <mergeCell ref="I60:J60"/>
    <mergeCell ref="A55:B56"/>
    <mergeCell ref="K55:K56"/>
    <mergeCell ref="L55:L56"/>
    <mergeCell ref="C56:D56"/>
    <mergeCell ref="E56:F56"/>
    <mergeCell ref="G56:H56"/>
    <mergeCell ref="I56:J56"/>
    <mergeCell ref="A53:B54"/>
    <mergeCell ref="K53:K54"/>
    <mergeCell ref="L53:L54"/>
    <mergeCell ref="C54:D54"/>
    <mergeCell ref="E54:F54"/>
    <mergeCell ref="G54:H54"/>
    <mergeCell ref="I54:J54"/>
    <mergeCell ref="A45:L45"/>
    <mergeCell ref="A51:B52"/>
    <mergeCell ref="K51:K52"/>
    <mergeCell ref="L51:L52"/>
    <mergeCell ref="C52:D52"/>
    <mergeCell ref="E52:F52"/>
    <mergeCell ref="G52:H52"/>
    <mergeCell ref="I52:J52"/>
    <mergeCell ref="A35:L35"/>
    <mergeCell ref="A43:B44"/>
    <mergeCell ref="K43:K44"/>
    <mergeCell ref="L43:L44"/>
    <mergeCell ref="C44:D44"/>
    <mergeCell ref="E44:F44"/>
    <mergeCell ref="G44:H44"/>
    <mergeCell ref="I44:J44"/>
    <mergeCell ref="A29:L29"/>
    <mergeCell ref="A33:B34"/>
    <mergeCell ref="K33:K34"/>
    <mergeCell ref="L33:L34"/>
    <mergeCell ref="C34:D34"/>
    <mergeCell ref="E34:F34"/>
    <mergeCell ref="G34:H34"/>
    <mergeCell ref="I34:J34"/>
    <mergeCell ref="L27:L28"/>
    <mergeCell ref="C28:D28"/>
    <mergeCell ref="E28:F28"/>
    <mergeCell ref="G28:H28"/>
    <mergeCell ref="I28:J28"/>
    <mergeCell ref="A1:L1"/>
    <mergeCell ref="A2:L2"/>
    <mergeCell ref="A3:L3"/>
    <mergeCell ref="A4:L4"/>
    <mergeCell ref="A5:L5"/>
    <mergeCell ref="C57:D57"/>
    <mergeCell ref="E57:F57"/>
    <mergeCell ref="G57:H57"/>
    <mergeCell ref="I57:J57"/>
    <mergeCell ref="A6:L6"/>
    <mergeCell ref="A7:A9"/>
    <mergeCell ref="B7:B9"/>
    <mergeCell ref="C7:J7"/>
    <mergeCell ref="K7:L8"/>
    <mergeCell ref="C8:D8"/>
    <mergeCell ref="E8:F8"/>
    <mergeCell ref="G8:H8"/>
    <mergeCell ref="I8:J8"/>
    <mergeCell ref="A10:L10"/>
    <mergeCell ref="A27:B28"/>
    <mergeCell ref="K27:K28"/>
  </mergeCells>
  <printOptions horizontalCentered="1"/>
  <pageMargins left="0.23622047244094491" right="0.23622047244094491" top="0.35433070866141736" bottom="0.35433070866141736" header="0" footer="0"/>
  <pageSetup paperSize="9" scale="7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topLeftCell="A46" zoomScaleNormal="100" workbookViewId="0">
      <selection activeCell="L69" sqref="L69"/>
    </sheetView>
  </sheetViews>
  <sheetFormatPr defaultRowHeight="13.2"/>
  <cols>
    <col min="1" max="1" width="4.6640625" style="4" customWidth="1"/>
    <col min="2" max="2" width="47.5546875" style="4" customWidth="1"/>
    <col min="3" max="3" width="5.6640625" style="4" customWidth="1"/>
    <col min="4" max="4" width="6.5546875" style="4" customWidth="1"/>
    <col min="5" max="10" width="5.6640625" style="4" customWidth="1"/>
    <col min="11" max="11" width="11.6640625" style="4" customWidth="1"/>
    <col min="12" max="12" width="11.44140625" style="4" customWidth="1"/>
    <col min="13" max="13" width="8.88671875" style="3"/>
  </cols>
  <sheetData>
    <row r="1" spans="1:12" ht="17.399999999999999">
      <c r="A1" s="97" t="s">
        <v>107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3.8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3.8">
      <c r="A3" s="98" t="s">
        <v>65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3.8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3.8">
      <c r="A5" s="99" t="s">
        <v>64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ht="13.8">
      <c r="A6" s="83" t="s">
        <v>69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2" customHeight="1">
      <c r="A7" s="84" t="s">
        <v>32</v>
      </c>
      <c r="B7" s="84" t="s">
        <v>1</v>
      </c>
      <c r="C7" s="86" t="s">
        <v>2</v>
      </c>
      <c r="D7" s="86"/>
      <c r="E7" s="86"/>
      <c r="F7" s="86"/>
      <c r="G7" s="86"/>
      <c r="H7" s="86"/>
      <c r="I7" s="86"/>
      <c r="J7" s="86"/>
      <c r="K7" s="87" t="s">
        <v>38</v>
      </c>
      <c r="L7" s="87"/>
    </row>
    <row r="8" spans="1:12" ht="15" customHeight="1">
      <c r="A8" s="84"/>
      <c r="B8" s="84"/>
      <c r="C8" s="88" t="s">
        <v>3</v>
      </c>
      <c r="D8" s="88"/>
      <c r="E8" s="88" t="s">
        <v>4</v>
      </c>
      <c r="F8" s="88"/>
      <c r="G8" s="89" t="s">
        <v>5</v>
      </c>
      <c r="H8" s="89"/>
      <c r="I8" s="86" t="s">
        <v>22</v>
      </c>
      <c r="J8" s="86"/>
      <c r="K8" s="87"/>
      <c r="L8" s="87"/>
    </row>
    <row r="9" spans="1:12" ht="45" customHeight="1">
      <c r="A9" s="85"/>
      <c r="B9" s="85"/>
      <c r="C9" s="42" t="s">
        <v>36</v>
      </c>
      <c r="D9" s="42" t="s">
        <v>37</v>
      </c>
      <c r="E9" s="42" t="s">
        <v>36</v>
      </c>
      <c r="F9" s="42" t="s">
        <v>37</v>
      </c>
      <c r="G9" s="58" t="s">
        <v>36</v>
      </c>
      <c r="H9" s="58" t="s">
        <v>37</v>
      </c>
      <c r="I9" s="57" t="s">
        <v>36</v>
      </c>
      <c r="J9" s="57" t="s">
        <v>37</v>
      </c>
      <c r="K9" s="10" t="s">
        <v>40</v>
      </c>
      <c r="L9" s="10" t="s">
        <v>39</v>
      </c>
    </row>
    <row r="10" spans="1:12" ht="13.8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ht="13.8">
      <c r="A11" s="47">
        <v>1</v>
      </c>
      <c r="B11" s="48" t="s">
        <v>6</v>
      </c>
      <c r="C11" s="50">
        <v>3</v>
      </c>
      <c r="D11" s="50">
        <v>3</v>
      </c>
      <c r="E11" s="50">
        <v>3</v>
      </c>
      <c r="F11" s="50">
        <v>3</v>
      </c>
      <c r="G11" s="49">
        <v>3</v>
      </c>
      <c r="H11" s="49">
        <v>3</v>
      </c>
      <c r="I11" s="51">
        <v>3</v>
      </c>
      <c r="J11" s="51">
        <v>3</v>
      </c>
      <c r="K11" s="21">
        <f>SUM(C11:J11)/2</f>
        <v>12</v>
      </c>
      <c r="L11" s="21">
        <f>K11*30</f>
        <v>360</v>
      </c>
    </row>
    <row r="12" spans="1:12" ht="13.8">
      <c r="A12" s="23">
        <v>2</v>
      </c>
      <c r="B12" s="24" t="s">
        <v>59</v>
      </c>
      <c r="C12" s="26">
        <v>2</v>
      </c>
      <c r="D12" s="26">
        <v>2</v>
      </c>
      <c r="E12" s="26">
        <v>2</v>
      </c>
      <c r="F12" s="26">
        <v>2</v>
      </c>
      <c r="G12" s="40">
        <v>3</v>
      </c>
      <c r="H12" s="40">
        <v>3</v>
      </c>
      <c r="I12" s="28">
        <v>2</v>
      </c>
      <c r="J12" s="28">
        <v>4</v>
      </c>
      <c r="K12" s="21">
        <f t="shared" ref="K12:K26" si="0">SUM(C12:J12)/2</f>
        <v>10</v>
      </c>
      <c r="L12" s="21">
        <f t="shared" ref="L12:L26" si="1">K12*30</f>
        <v>300</v>
      </c>
    </row>
    <row r="13" spans="1:12" ht="13.8">
      <c r="A13" s="23">
        <v>3</v>
      </c>
      <c r="B13" s="24" t="s">
        <v>60</v>
      </c>
      <c r="C13" s="26">
        <v>1</v>
      </c>
      <c r="D13" s="26">
        <v>1</v>
      </c>
      <c r="E13" s="26">
        <v>1</v>
      </c>
      <c r="F13" s="26">
        <v>1</v>
      </c>
      <c r="G13" s="40">
        <v>1</v>
      </c>
      <c r="H13" s="40">
        <v>1</v>
      </c>
      <c r="I13" s="28">
        <v>1</v>
      </c>
      <c r="J13" s="28">
        <v>3</v>
      </c>
      <c r="K13" s="21">
        <f t="shared" si="0"/>
        <v>5</v>
      </c>
      <c r="L13" s="21">
        <f t="shared" si="1"/>
        <v>150</v>
      </c>
    </row>
    <row r="14" spans="1:12" ht="13.8">
      <c r="A14" s="23">
        <v>4</v>
      </c>
      <c r="B14" s="24" t="s">
        <v>23</v>
      </c>
      <c r="C14" s="26"/>
      <c r="D14" s="26"/>
      <c r="E14" s="26">
        <v>1</v>
      </c>
      <c r="F14" s="26">
        <v>1</v>
      </c>
      <c r="G14" s="40"/>
      <c r="H14" s="40"/>
      <c r="I14" s="28"/>
      <c r="J14" s="28"/>
      <c r="K14" s="21">
        <f t="shared" si="0"/>
        <v>1</v>
      </c>
      <c r="L14" s="21">
        <f t="shared" si="1"/>
        <v>30</v>
      </c>
    </row>
    <row r="15" spans="1:12" ht="13.8">
      <c r="A15" s="23">
        <v>5</v>
      </c>
      <c r="B15" s="24" t="s">
        <v>7</v>
      </c>
      <c r="C15" s="26">
        <v>2</v>
      </c>
      <c r="D15" s="26">
        <v>2</v>
      </c>
      <c r="E15" s="26"/>
      <c r="F15" s="26"/>
      <c r="G15" s="40"/>
      <c r="H15" s="40"/>
      <c r="I15" s="28"/>
      <c r="J15" s="28"/>
      <c r="K15" s="21">
        <f t="shared" si="0"/>
        <v>2</v>
      </c>
      <c r="L15" s="21">
        <f t="shared" si="1"/>
        <v>60</v>
      </c>
    </row>
    <row r="16" spans="1:12" ht="13.8">
      <c r="A16" s="23">
        <v>6</v>
      </c>
      <c r="B16" s="24" t="s">
        <v>8</v>
      </c>
      <c r="C16" s="26">
        <v>1</v>
      </c>
      <c r="D16" s="26">
        <v>1</v>
      </c>
      <c r="E16" s="26"/>
      <c r="F16" s="26"/>
      <c r="G16" s="40"/>
      <c r="H16" s="40"/>
      <c r="I16" s="28"/>
      <c r="J16" s="28"/>
      <c r="K16" s="21">
        <f t="shared" si="0"/>
        <v>1</v>
      </c>
      <c r="L16" s="21">
        <f t="shared" si="1"/>
        <v>30</v>
      </c>
    </row>
    <row r="17" spans="1:12" ht="13.8">
      <c r="A17" s="23">
        <v>7</v>
      </c>
      <c r="B17" s="24" t="s">
        <v>9</v>
      </c>
      <c r="C17" s="26">
        <v>1</v>
      </c>
      <c r="D17" s="26">
        <v>1</v>
      </c>
      <c r="E17" s="26">
        <v>1</v>
      </c>
      <c r="F17" s="26">
        <v>1</v>
      </c>
      <c r="G17" s="40"/>
      <c r="H17" s="40"/>
      <c r="I17" s="28"/>
      <c r="J17" s="28"/>
      <c r="K17" s="21">
        <f t="shared" si="0"/>
        <v>2</v>
      </c>
      <c r="L17" s="21">
        <f t="shared" si="1"/>
        <v>60</v>
      </c>
    </row>
    <row r="18" spans="1:12" ht="13.8">
      <c r="A18" s="23">
        <v>8</v>
      </c>
      <c r="B18" s="24" t="s">
        <v>10</v>
      </c>
      <c r="C18" s="26">
        <v>1</v>
      </c>
      <c r="D18" s="26">
        <v>1</v>
      </c>
      <c r="E18" s="26"/>
      <c r="F18" s="26"/>
      <c r="G18" s="40"/>
      <c r="H18" s="40"/>
      <c r="I18" s="28"/>
      <c r="J18" s="28"/>
      <c r="K18" s="21">
        <f t="shared" si="0"/>
        <v>1</v>
      </c>
      <c r="L18" s="21">
        <f t="shared" si="1"/>
        <v>30</v>
      </c>
    </row>
    <row r="19" spans="1:12" ht="13.8">
      <c r="A19" s="23">
        <v>9</v>
      </c>
      <c r="B19" s="24" t="s">
        <v>11</v>
      </c>
      <c r="C19" s="26">
        <v>1</v>
      </c>
      <c r="D19" s="26">
        <v>1</v>
      </c>
      <c r="E19" s="26"/>
      <c r="F19" s="26"/>
      <c r="G19" s="40"/>
      <c r="H19" s="40"/>
      <c r="I19" s="28"/>
      <c r="J19" s="28"/>
      <c r="K19" s="21">
        <f t="shared" si="0"/>
        <v>1</v>
      </c>
      <c r="L19" s="21">
        <f t="shared" si="1"/>
        <v>30</v>
      </c>
    </row>
    <row r="20" spans="1:12" ht="13.8">
      <c r="A20" s="23">
        <v>10</v>
      </c>
      <c r="B20" s="24" t="s">
        <v>12</v>
      </c>
      <c r="C20" s="26">
        <v>1</v>
      </c>
      <c r="D20" s="26">
        <v>1</v>
      </c>
      <c r="E20" s="26"/>
      <c r="F20" s="26"/>
      <c r="G20" s="40"/>
      <c r="H20" s="40"/>
      <c r="I20" s="28"/>
      <c r="J20" s="28"/>
      <c r="K20" s="21">
        <f t="shared" si="0"/>
        <v>1</v>
      </c>
      <c r="L20" s="21">
        <f t="shared" si="1"/>
        <v>30</v>
      </c>
    </row>
    <row r="21" spans="1:12" ht="13.8">
      <c r="A21" s="23">
        <v>11</v>
      </c>
      <c r="B21" s="24" t="s">
        <v>13</v>
      </c>
      <c r="C21" s="26">
        <v>1</v>
      </c>
      <c r="D21" s="26">
        <v>1</v>
      </c>
      <c r="E21" s="26"/>
      <c r="F21" s="26"/>
      <c r="G21" s="40"/>
      <c r="H21" s="40"/>
      <c r="I21" s="28"/>
      <c r="J21" s="28"/>
      <c r="K21" s="21">
        <f t="shared" si="0"/>
        <v>1</v>
      </c>
      <c r="L21" s="21">
        <f t="shared" si="1"/>
        <v>30</v>
      </c>
    </row>
    <row r="22" spans="1:12" ht="13.8">
      <c r="A22" s="23">
        <v>12</v>
      </c>
      <c r="B22" s="24" t="s">
        <v>14</v>
      </c>
      <c r="C22" s="26">
        <v>2</v>
      </c>
      <c r="D22" s="26">
        <v>2</v>
      </c>
      <c r="E22" s="26">
        <v>3</v>
      </c>
      <c r="F22" s="26">
        <v>3</v>
      </c>
      <c r="G22" s="40">
        <v>4</v>
      </c>
      <c r="H22" s="40">
        <v>4</v>
      </c>
      <c r="I22" s="28">
        <v>4</v>
      </c>
      <c r="J22" s="28">
        <v>4</v>
      </c>
      <c r="K22" s="21">
        <f t="shared" si="0"/>
        <v>13</v>
      </c>
      <c r="L22" s="21">
        <f t="shared" si="1"/>
        <v>390</v>
      </c>
    </row>
    <row r="23" spans="1:12" ht="13.8">
      <c r="A23" s="23">
        <v>13</v>
      </c>
      <c r="B23" s="24" t="s">
        <v>15</v>
      </c>
      <c r="C23" s="26">
        <v>1</v>
      </c>
      <c r="D23" s="26">
        <v>1</v>
      </c>
      <c r="E23" s="26"/>
      <c r="F23" s="26"/>
      <c r="G23" s="40"/>
      <c r="H23" s="40"/>
      <c r="I23" s="28"/>
      <c r="J23" s="28"/>
      <c r="K23" s="21">
        <f t="shared" si="0"/>
        <v>1</v>
      </c>
      <c r="L23" s="21">
        <f t="shared" si="1"/>
        <v>30</v>
      </c>
    </row>
    <row r="24" spans="1:12" ht="13.8">
      <c r="A24" s="23">
        <v>14</v>
      </c>
      <c r="B24" s="24" t="s">
        <v>16</v>
      </c>
      <c r="C24" s="26">
        <v>3</v>
      </c>
      <c r="D24" s="26">
        <v>3</v>
      </c>
      <c r="E24" s="26">
        <v>3</v>
      </c>
      <c r="F24" s="26">
        <v>3</v>
      </c>
      <c r="G24" s="40">
        <v>3</v>
      </c>
      <c r="H24" s="40">
        <v>3</v>
      </c>
      <c r="I24" s="28">
        <v>3</v>
      </c>
      <c r="J24" s="28">
        <v>3</v>
      </c>
      <c r="K24" s="21">
        <f t="shared" si="0"/>
        <v>12</v>
      </c>
      <c r="L24" s="21">
        <f t="shared" si="1"/>
        <v>360</v>
      </c>
    </row>
    <row r="25" spans="1:12" ht="13.8">
      <c r="A25" s="23">
        <v>15</v>
      </c>
      <c r="B25" s="24" t="s">
        <v>17</v>
      </c>
      <c r="C25" s="26">
        <v>1</v>
      </c>
      <c r="D25" s="26">
        <v>1</v>
      </c>
      <c r="E25" s="26"/>
      <c r="F25" s="26"/>
      <c r="G25" s="40"/>
      <c r="H25" s="40"/>
      <c r="I25" s="28"/>
      <c r="J25" s="28"/>
      <c r="K25" s="21">
        <f t="shared" si="0"/>
        <v>1</v>
      </c>
      <c r="L25" s="21">
        <f t="shared" si="1"/>
        <v>30</v>
      </c>
    </row>
    <row r="26" spans="1:12" ht="13.8">
      <c r="A26" s="23">
        <v>16</v>
      </c>
      <c r="B26" s="24" t="s">
        <v>31</v>
      </c>
      <c r="C26" s="26">
        <v>1</v>
      </c>
      <c r="D26" s="26">
        <v>1</v>
      </c>
      <c r="E26" s="26">
        <v>1</v>
      </c>
      <c r="F26" s="26">
        <v>1</v>
      </c>
      <c r="G26" s="40">
        <v>1</v>
      </c>
      <c r="H26" s="40">
        <v>1</v>
      </c>
      <c r="I26" s="28">
        <v>1</v>
      </c>
      <c r="J26" s="28">
        <v>1</v>
      </c>
      <c r="K26" s="21">
        <f t="shared" si="0"/>
        <v>4</v>
      </c>
      <c r="L26" s="21">
        <f t="shared" si="1"/>
        <v>120</v>
      </c>
    </row>
    <row r="27" spans="1:12" ht="13.8">
      <c r="A27" s="92" t="s">
        <v>24</v>
      </c>
      <c r="B27" s="93"/>
      <c r="C27" s="22">
        <f>SUM(C10:C26)</f>
        <v>22</v>
      </c>
      <c r="D27" s="22">
        <f t="shared" ref="D27:J27" si="2">SUM(D10:D26)</f>
        <v>22</v>
      </c>
      <c r="E27" s="65">
        <f t="shared" si="2"/>
        <v>15</v>
      </c>
      <c r="F27" s="65">
        <f t="shared" si="2"/>
        <v>15</v>
      </c>
      <c r="G27" s="52">
        <f t="shared" si="2"/>
        <v>15</v>
      </c>
      <c r="H27" s="52">
        <f t="shared" si="2"/>
        <v>15</v>
      </c>
      <c r="I27" s="21">
        <f t="shared" si="2"/>
        <v>14</v>
      </c>
      <c r="J27" s="21">
        <f t="shared" si="2"/>
        <v>18</v>
      </c>
      <c r="K27" s="96">
        <f>SUM(K11:K26)</f>
        <v>68</v>
      </c>
      <c r="L27" s="96">
        <f>SUM(L11:L26)</f>
        <v>2040</v>
      </c>
    </row>
    <row r="28" spans="1:12" ht="13.8">
      <c r="A28" s="94"/>
      <c r="B28" s="95"/>
      <c r="C28" s="100">
        <f>(C27+D27)/2</f>
        <v>22</v>
      </c>
      <c r="D28" s="101"/>
      <c r="E28" s="100">
        <f>(E27+F27)/2</f>
        <v>15</v>
      </c>
      <c r="F28" s="101"/>
      <c r="G28" s="102">
        <f>(G27+H27)/2</f>
        <v>15</v>
      </c>
      <c r="H28" s="103"/>
      <c r="I28" s="149">
        <f>(I27+J27)/2</f>
        <v>16</v>
      </c>
      <c r="J28" s="150"/>
      <c r="K28" s="96"/>
      <c r="L28" s="96"/>
    </row>
    <row r="29" spans="1:12" ht="13.8">
      <c r="A29" s="152" t="s">
        <v>30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ht="13.8">
      <c r="A30" s="23">
        <v>1</v>
      </c>
      <c r="B30" s="24" t="s">
        <v>13</v>
      </c>
      <c r="C30" s="25"/>
      <c r="D30" s="25"/>
      <c r="E30" s="26">
        <v>2</v>
      </c>
      <c r="F30" s="26">
        <v>2</v>
      </c>
      <c r="G30" s="40">
        <v>2</v>
      </c>
      <c r="H30" s="40">
        <v>2</v>
      </c>
      <c r="I30" s="28">
        <v>3</v>
      </c>
      <c r="J30" s="28">
        <v>5</v>
      </c>
      <c r="K30" s="21">
        <f>SUM(C30:J30)/2</f>
        <v>8</v>
      </c>
      <c r="L30" s="21">
        <f>K30*30</f>
        <v>240</v>
      </c>
    </row>
    <row r="31" spans="1:12" ht="13.8">
      <c r="A31" s="23">
        <v>2</v>
      </c>
      <c r="B31" s="24" t="s">
        <v>14</v>
      </c>
      <c r="C31" s="25"/>
      <c r="D31" s="25"/>
      <c r="E31" s="26">
        <v>2</v>
      </c>
      <c r="F31" s="26">
        <v>2</v>
      </c>
      <c r="G31" s="40">
        <v>2</v>
      </c>
      <c r="H31" s="40">
        <v>2</v>
      </c>
      <c r="I31" s="28">
        <v>2</v>
      </c>
      <c r="J31" s="28">
        <v>2</v>
      </c>
      <c r="K31" s="21">
        <f>SUM(C31:J31)/2</f>
        <v>6</v>
      </c>
      <c r="L31" s="21">
        <f>K31*30</f>
        <v>180</v>
      </c>
    </row>
    <row r="32" spans="1:12" ht="17.25" customHeight="1">
      <c r="A32" s="23">
        <v>3</v>
      </c>
      <c r="B32" s="24" t="s">
        <v>63</v>
      </c>
      <c r="C32" s="25"/>
      <c r="D32" s="25"/>
      <c r="E32" s="25"/>
      <c r="F32" s="25"/>
      <c r="G32" s="39">
        <v>2</v>
      </c>
      <c r="H32" s="39">
        <v>2</v>
      </c>
      <c r="I32" s="23">
        <v>2</v>
      </c>
      <c r="J32" s="23">
        <v>2</v>
      </c>
      <c r="K32" s="21">
        <f>SUM(C32:J32)/2</f>
        <v>4</v>
      </c>
      <c r="L32" s="21">
        <f>K32*30</f>
        <v>120</v>
      </c>
    </row>
    <row r="33" spans="1:12" ht="13.8">
      <c r="A33" s="104" t="s">
        <v>18</v>
      </c>
      <c r="B33" s="105"/>
      <c r="C33" s="22"/>
      <c r="D33" s="22"/>
      <c r="E33" s="65">
        <f>SUM(E29:E31)</f>
        <v>4</v>
      </c>
      <c r="F33" s="65">
        <f>SUM(F29:F31)</f>
        <v>4</v>
      </c>
      <c r="G33" s="52">
        <f t="shared" ref="G33:L33" si="3">SUM(G29:G32)</f>
        <v>6</v>
      </c>
      <c r="H33" s="52">
        <f t="shared" si="3"/>
        <v>6</v>
      </c>
      <c r="I33" s="21">
        <f t="shared" si="3"/>
        <v>7</v>
      </c>
      <c r="J33" s="21">
        <f t="shared" si="3"/>
        <v>9</v>
      </c>
      <c r="K33" s="96">
        <f t="shared" si="3"/>
        <v>18</v>
      </c>
      <c r="L33" s="96">
        <f t="shared" si="3"/>
        <v>540</v>
      </c>
    </row>
    <row r="34" spans="1:12" ht="13.8">
      <c r="A34" s="106"/>
      <c r="B34" s="107"/>
      <c r="C34" s="100"/>
      <c r="D34" s="101"/>
      <c r="E34" s="100">
        <f>(E33+F33)/2</f>
        <v>4</v>
      </c>
      <c r="F34" s="101"/>
      <c r="G34" s="102">
        <f>(G33+H33)/2</f>
        <v>6</v>
      </c>
      <c r="H34" s="103"/>
      <c r="I34" s="149">
        <f>(I33+J33)/2</f>
        <v>8</v>
      </c>
      <c r="J34" s="150"/>
      <c r="K34" s="96"/>
      <c r="L34" s="96"/>
    </row>
    <row r="35" spans="1:12" ht="13.8">
      <c r="A35" s="151" t="s">
        <v>19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2" s="3" customFormat="1" ht="13.8">
      <c r="A36" s="23">
        <v>1</v>
      </c>
      <c r="B36" s="24" t="s">
        <v>87</v>
      </c>
      <c r="C36" s="25">
        <v>2</v>
      </c>
      <c r="D36" s="25">
        <v>2</v>
      </c>
      <c r="E36" s="25">
        <v>2</v>
      </c>
      <c r="F36" s="25">
        <v>2</v>
      </c>
      <c r="G36" s="39"/>
      <c r="H36" s="39"/>
      <c r="I36" s="23"/>
      <c r="J36" s="23"/>
      <c r="K36" s="21">
        <f t="shared" ref="K36:K42" si="4">SUM(C36:J36)/2</f>
        <v>4</v>
      </c>
      <c r="L36" s="21">
        <f t="shared" ref="L36:L42" si="5">K36*30</f>
        <v>120</v>
      </c>
    </row>
    <row r="37" spans="1:12" s="3" customFormat="1" ht="13.8">
      <c r="A37" s="23">
        <v>2</v>
      </c>
      <c r="B37" s="24" t="s">
        <v>44</v>
      </c>
      <c r="C37" s="25">
        <v>2</v>
      </c>
      <c r="D37" s="25">
        <v>2</v>
      </c>
      <c r="E37" s="25">
        <v>2</v>
      </c>
      <c r="F37" s="25">
        <v>2</v>
      </c>
      <c r="G37" s="39"/>
      <c r="H37" s="39"/>
      <c r="I37" s="23"/>
      <c r="J37" s="23"/>
      <c r="K37" s="21">
        <f t="shared" si="4"/>
        <v>4</v>
      </c>
      <c r="L37" s="21">
        <f t="shared" si="5"/>
        <v>120</v>
      </c>
    </row>
    <row r="38" spans="1:12" s="3" customFormat="1" ht="27.6">
      <c r="A38" s="23">
        <v>3</v>
      </c>
      <c r="B38" s="24" t="s">
        <v>33</v>
      </c>
      <c r="C38" s="25">
        <v>3</v>
      </c>
      <c r="D38" s="25">
        <v>3</v>
      </c>
      <c r="E38" s="25">
        <v>2</v>
      </c>
      <c r="F38" s="25">
        <v>2</v>
      </c>
      <c r="G38" s="39">
        <v>1</v>
      </c>
      <c r="H38" s="39">
        <v>1</v>
      </c>
      <c r="I38" s="23"/>
      <c r="J38" s="23"/>
      <c r="K38" s="21">
        <f t="shared" si="4"/>
        <v>6</v>
      </c>
      <c r="L38" s="21">
        <f t="shared" si="5"/>
        <v>180</v>
      </c>
    </row>
    <row r="39" spans="1:12" s="3" customFormat="1" ht="27.6">
      <c r="A39" s="23">
        <v>4</v>
      </c>
      <c r="B39" s="24" t="s">
        <v>86</v>
      </c>
      <c r="C39" s="25">
        <v>1</v>
      </c>
      <c r="D39" s="25">
        <v>1</v>
      </c>
      <c r="E39" s="25">
        <v>2</v>
      </c>
      <c r="F39" s="25">
        <v>2</v>
      </c>
      <c r="G39" s="39">
        <v>2</v>
      </c>
      <c r="H39" s="39">
        <v>2</v>
      </c>
      <c r="I39" s="23"/>
      <c r="J39" s="23"/>
      <c r="K39" s="21">
        <f t="shared" si="4"/>
        <v>5</v>
      </c>
      <c r="L39" s="21">
        <f t="shared" si="5"/>
        <v>150</v>
      </c>
    </row>
    <row r="40" spans="1:12" s="3" customFormat="1" ht="13.8">
      <c r="A40" s="23">
        <v>5</v>
      </c>
      <c r="B40" s="24" t="s">
        <v>46</v>
      </c>
      <c r="C40" s="25"/>
      <c r="D40" s="25"/>
      <c r="E40" s="25"/>
      <c r="F40" s="25"/>
      <c r="G40" s="39">
        <v>2</v>
      </c>
      <c r="H40" s="39">
        <v>2</v>
      </c>
      <c r="I40" s="23">
        <v>2</v>
      </c>
      <c r="J40" s="23"/>
      <c r="K40" s="21">
        <f t="shared" si="4"/>
        <v>3</v>
      </c>
      <c r="L40" s="21">
        <f t="shared" si="5"/>
        <v>90</v>
      </c>
    </row>
    <row r="41" spans="1:12" ht="13.8">
      <c r="A41" s="23">
        <v>6</v>
      </c>
      <c r="B41" s="24" t="s">
        <v>83</v>
      </c>
      <c r="C41" s="25">
        <v>1</v>
      </c>
      <c r="D41" s="25">
        <v>1</v>
      </c>
      <c r="E41" s="25"/>
      <c r="F41" s="25"/>
      <c r="G41" s="39"/>
      <c r="H41" s="39"/>
      <c r="I41" s="23"/>
      <c r="J41" s="23"/>
      <c r="K41" s="21">
        <f t="shared" si="4"/>
        <v>1</v>
      </c>
      <c r="L41" s="21">
        <f t="shared" si="5"/>
        <v>30</v>
      </c>
    </row>
    <row r="42" spans="1:12" ht="13.8">
      <c r="A42" s="23">
        <v>7</v>
      </c>
      <c r="B42" s="24" t="s">
        <v>78</v>
      </c>
      <c r="C42" s="25"/>
      <c r="D42" s="25"/>
      <c r="E42" s="25">
        <v>1</v>
      </c>
      <c r="F42" s="25">
        <v>1</v>
      </c>
      <c r="G42" s="39">
        <v>1</v>
      </c>
      <c r="H42" s="39">
        <v>1</v>
      </c>
      <c r="I42" s="23"/>
      <c r="J42" s="23"/>
      <c r="K42" s="21">
        <f t="shared" si="4"/>
        <v>2</v>
      </c>
      <c r="L42" s="21">
        <f t="shared" si="5"/>
        <v>60</v>
      </c>
    </row>
    <row r="43" spans="1:12" ht="13.8">
      <c r="A43" s="116" t="s">
        <v>18</v>
      </c>
      <c r="B43" s="117"/>
      <c r="C43" s="22">
        <f t="shared" ref="C43:L43" si="6">SUM(C36:C42)</f>
        <v>9</v>
      </c>
      <c r="D43" s="22">
        <f t="shared" si="6"/>
        <v>9</v>
      </c>
      <c r="E43" s="65">
        <f t="shared" si="6"/>
        <v>9</v>
      </c>
      <c r="F43" s="65">
        <f t="shared" si="6"/>
        <v>9</v>
      </c>
      <c r="G43" s="52">
        <f t="shared" si="6"/>
        <v>6</v>
      </c>
      <c r="H43" s="52">
        <f t="shared" si="6"/>
        <v>6</v>
      </c>
      <c r="I43" s="21">
        <f t="shared" si="6"/>
        <v>2</v>
      </c>
      <c r="J43" s="21">
        <f t="shared" si="6"/>
        <v>0</v>
      </c>
      <c r="K43" s="96">
        <f t="shared" si="6"/>
        <v>25</v>
      </c>
      <c r="L43" s="96">
        <f t="shared" si="6"/>
        <v>750</v>
      </c>
    </row>
    <row r="44" spans="1:12" ht="13.8">
      <c r="A44" s="118"/>
      <c r="B44" s="119"/>
      <c r="C44" s="100">
        <f>(C43+D43)/2</f>
        <v>9</v>
      </c>
      <c r="D44" s="101"/>
      <c r="E44" s="100">
        <f>(E43+F43)/2</f>
        <v>9</v>
      </c>
      <c r="F44" s="101"/>
      <c r="G44" s="102">
        <f>(G43+H43)/2</f>
        <v>6</v>
      </c>
      <c r="H44" s="103"/>
      <c r="I44" s="149">
        <f>(I43+J43)/2</f>
        <v>1</v>
      </c>
      <c r="J44" s="150"/>
      <c r="K44" s="96"/>
      <c r="L44" s="96"/>
    </row>
    <row r="45" spans="1:12" ht="13.8">
      <c r="A45" s="110" t="s">
        <v>34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</row>
    <row r="46" spans="1:12" ht="13.8">
      <c r="A46" s="23">
        <v>1</v>
      </c>
      <c r="B46" s="24" t="s">
        <v>74</v>
      </c>
      <c r="C46" s="26">
        <v>2</v>
      </c>
      <c r="D46" s="26">
        <v>2</v>
      </c>
      <c r="E46" s="25"/>
      <c r="F46" s="25"/>
      <c r="G46" s="39"/>
      <c r="H46" s="39"/>
      <c r="I46" s="23"/>
      <c r="J46" s="23"/>
      <c r="K46" s="21">
        <f>SUM(C46:J46)/2</f>
        <v>2</v>
      </c>
      <c r="L46" s="21">
        <f>K46*30</f>
        <v>60</v>
      </c>
    </row>
    <row r="47" spans="1:12" ht="13.8">
      <c r="A47" s="23">
        <v>2</v>
      </c>
      <c r="B47" s="24" t="s">
        <v>75</v>
      </c>
      <c r="C47" s="25"/>
      <c r="D47" s="25"/>
      <c r="E47" s="25">
        <v>2</v>
      </c>
      <c r="F47" s="25">
        <v>2</v>
      </c>
      <c r="G47" s="39">
        <v>2</v>
      </c>
      <c r="H47" s="39">
        <v>2</v>
      </c>
      <c r="I47" s="23"/>
      <c r="J47" s="23"/>
      <c r="K47" s="21">
        <f>SUM(C47:J47)/2</f>
        <v>4</v>
      </c>
      <c r="L47" s="21">
        <f>K47*30</f>
        <v>120</v>
      </c>
    </row>
    <row r="48" spans="1:12" ht="13.8">
      <c r="A48" s="23">
        <v>3</v>
      </c>
      <c r="B48" s="24" t="s">
        <v>76</v>
      </c>
      <c r="C48" s="25"/>
      <c r="D48" s="25"/>
      <c r="E48" s="25"/>
      <c r="F48" s="25"/>
      <c r="G48" s="39">
        <v>2</v>
      </c>
      <c r="H48" s="39">
        <v>2</v>
      </c>
      <c r="I48" s="23">
        <v>6</v>
      </c>
      <c r="J48" s="23"/>
      <c r="K48" s="21">
        <f>SUM(C48:J48)/2</f>
        <v>5</v>
      </c>
      <c r="L48" s="21">
        <f>K48*30</f>
        <v>150</v>
      </c>
    </row>
    <row r="49" spans="1:13" ht="14.4">
      <c r="A49" s="23">
        <v>4</v>
      </c>
      <c r="B49" s="24" t="s">
        <v>84</v>
      </c>
      <c r="C49" s="25"/>
      <c r="D49" s="25"/>
      <c r="E49" s="25">
        <v>4</v>
      </c>
      <c r="F49" s="25">
        <v>4</v>
      </c>
      <c r="G49" s="39">
        <v>4</v>
      </c>
      <c r="H49" s="39">
        <v>4</v>
      </c>
      <c r="I49" s="23">
        <v>8</v>
      </c>
      <c r="J49" s="54"/>
      <c r="K49" s="21">
        <f>SUM(C49:J49)/2</f>
        <v>12</v>
      </c>
      <c r="L49" s="21">
        <f>K49*30</f>
        <v>360</v>
      </c>
    </row>
    <row r="50" spans="1:13" ht="14.4">
      <c r="A50" s="23">
        <v>5</v>
      </c>
      <c r="B50" s="24" t="s">
        <v>96</v>
      </c>
      <c r="C50" s="25"/>
      <c r="D50" s="25"/>
      <c r="E50" s="25">
        <v>2</v>
      </c>
      <c r="F50" s="25">
        <v>2</v>
      </c>
      <c r="G50" s="39"/>
      <c r="H50" s="39"/>
      <c r="I50" s="23"/>
      <c r="J50" s="54"/>
      <c r="K50" s="21">
        <f>SUM(C50:J50)/2</f>
        <v>2</v>
      </c>
      <c r="L50" s="21">
        <f>K50*30</f>
        <v>60</v>
      </c>
    </row>
    <row r="51" spans="1:13" ht="13.8">
      <c r="A51" s="116" t="s">
        <v>18</v>
      </c>
      <c r="B51" s="117"/>
      <c r="C51" s="22">
        <f t="shared" ref="C51:L51" si="7">SUM(C46:C50)</f>
        <v>2</v>
      </c>
      <c r="D51" s="22">
        <f t="shared" si="7"/>
        <v>2</v>
      </c>
      <c r="E51" s="65">
        <f t="shared" si="7"/>
        <v>8</v>
      </c>
      <c r="F51" s="65">
        <f t="shared" si="7"/>
        <v>8</v>
      </c>
      <c r="G51" s="52">
        <f t="shared" si="7"/>
        <v>8</v>
      </c>
      <c r="H51" s="52">
        <f t="shared" si="7"/>
        <v>8</v>
      </c>
      <c r="I51" s="21">
        <f t="shared" si="7"/>
        <v>14</v>
      </c>
      <c r="J51" s="21">
        <f t="shared" si="7"/>
        <v>0</v>
      </c>
      <c r="K51" s="96">
        <f t="shared" si="7"/>
        <v>25</v>
      </c>
      <c r="L51" s="96">
        <f t="shared" si="7"/>
        <v>750</v>
      </c>
    </row>
    <row r="52" spans="1:13" ht="12" customHeight="1">
      <c r="A52" s="118"/>
      <c r="B52" s="119"/>
      <c r="C52" s="100">
        <f>(C51+D51)/2</f>
        <v>2</v>
      </c>
      <c r="D52" s="101"/>
      <c r="E52" s="100">
        <f>(E51+F51)/2</f>
        <v>8</v>
      </c>
      <c r="F52" s="101"/>
      <c r="G52" s="102">
        <f>(G51+H51)/2</f>
        <v>8</v>
      </c>
      <c r="H52" s="103"/>
      <c r="I52" s="149">
        <f>(I51+J51)/2</f>
        <v>7</v>
      </c>
      <c r="J52" s="150"/>
      <c r="K52" s="96"/>
      <c r="L52" s="96"/>
    </row>
    <row r="53" spans="1:13" ht="12.75" customHeight="1">
      <c r="A53" s="116" t="s">
        <v>25</v>
      </c>
      <c r="B53" s="117"/>
      <c r="C53" s="22">
        <f t="shared" ref="C53:L53" si="8">C43+C51</f>
        <v>11</v>
      </c>
      <c r="D53" s="22">
        <f t="shared" si="8"/>
        <v>11</v>
      </c>
      <c r="E53" s="65">
        <f t="shared" si="8"/>
        <v>17</v>
      </c>
      <c r="F53" s="65">
        <f t="shared" si="8"/>
        <v>17</v>
      </c>
      <c r="G53" s="52">
        <f t="shared" si="8"/>
        <v>14</v>
      </c>
      <c r="H53" s="52">
        <f t="shared" si="8"/>
        <v>14</v>
      </c>
      <c r="I53" s="21">
        <f t="shared" si="8"/>
        <v>16</v>
      </c>
      <c r="J53" s="21">
        <f t="shared" si="8"/>
        <v>0</v>
      </c>
      <c r="K53" s="96">
        <f t="shared" si="8"/>
        <v>50</v>
      </c>
      <c r="L53" s="96">
        <f t="shared" si="8"/>
        <v>1500</v>
      </c>
    </row>
    <row r="54" spans="1:13" ht="12" customHeight="1">
      <c r="A54" s="118"/>
      <c r="B54" s="119"/>
      <c r="C54" s="100">
        <f>(C53+D53)/2</f>
        <v>11</v>
      </c>
      <c r="D54" s="101"/>
      <c r="E54" s="100">
        <f>(E53+F53)/2</f>
        <v>17</v>
      </c>
      <c r="F54" s="101"/>
      <c r="G54" s="102">
        <f>(G53+H53)/2</f>
        <v>14</v>
      </c>
      <c r="H54" s="103"/>
      <c r="I54" s="149">
        <f>(I53+J53)/2</f>
        <v>8</v>
      </c>
      <c r="J54" s="150"/>
      <c r="K54" s="96"/>
      <c r="L54" s="96"/>
    </row>
    <row r="55" spans="1:13" s="1" customFormat="1" ht="13.8">
      <c r="A55" s="120" t="s">
        <v>20</v>
      </c>
      <c r="B55" s="121"/>
      <c r="C55" s="22">
        <f t="shared" ref="C55:J55" si="9">SUM(C27,C33,C43,C51)</f>
        <v>33</v>
      </c>
      <c r="D55" s="22">
        <f t="shared" si="9"/>
        <v>33</v>
      </c>
      <c r="E55" s="65">
        <f t="shared" si="9"/>
        <v>36</v>
      </c>
      <c r="F55" s="65">
        <f t="shared" si="9"/>
        <v>36</v>
      </c>
      <c r="G55" s="52">
        <f t="shared" si="9"/>
        <v>35</v>
      </c>
      <c r="H55" s="52">
        <f t="shared" si="9"/>
        <v>35</v>
      </c>
      <c r="I55" s="21">
        <f t="shared" si="9"/>
        <v>37</v>
      </c>
      <c r="J55" s="21">
        <f t="shared" si="9"/>
        <v>27</v>
      </c>
      <c r="K55" s="96">
        <f>C56+E56+G56+I56</f>
        <v>136</v>
      </c>
      <c r="L55" s="96">
        <f>SUM(L27,L33,L43,L51,)</f>
        <v>4080</v>
      </c>
      <c r="M55" s="5"/>
    </row>
    <row r="56" spans="1:13" s="1" customFormat="1" ht="13.8">
      <c r="A56" s="122"/>
      <c r="B56" s="123"/>
      <c r="C56" s="100">
        <f>(C55+D55)/2</f>
        <v>33</v>
      </c>
      <c r="D56" s="101"/>
      <c r="E56" s="100">
        <f>(E55+F55)/2</f>
        <v>36</v>
      </c>
      <c r="F56" s="101"/>
      <c r="G56" s="102">
        <f>(G55+H55)/2</f>
        <v>35</v>
      </c>
      <c r="H56" s="103"/>
      <c r="I56" s="100">
        <f>(I55+J55)/2</f>
        <v>32</v>
      </c>
      <c r="J56" s="101"/>
      <c r="K56" s="96"/>
      <c r="L56" s="96"/>
      <c r="M56" s="5"/>
    </row>
    <row r="57" spans="1:13" ht="13.8">
      <c r="A57" s="23">
        <v>1</v>
      </c>
      <c r="B57" s="24" t="s">
        <v>53</v>
      </c>
      <c r="C57" s="79" t="s">
        <v>90</v>
      </c>
      <c r="D57" s="80"/>
      <c r="E57" s="79" t="s">
        <v>90</v>
      </c>
      <c r="F57" s="80"/>
      <c r="G57" s="147" t="s">
        <v>90</v>
      </c>
      <c r="H57" s="148"/>
      <c r="I57" s="145"/>
      <c r="J57" s="146"/>
      <c r="K57" s="21"/>
      <c r="L57" s="21">
        <v>42</v>
      </c>
    </row>
    <row r="58" spans="1:13" ht="13.8">
      <c r="A58" s="23">
        <v>2</v>
      </c>
      <c r="B58" s="24" t="s">
        <v>54</v>
      </c>
      <c r="C58" s="25">
        <v>2</v>
      </c>
      <c r="D58" s="25">
        <v>2</v>
      </c>
      <c r="E58" s="26">
        <v>2</v>
      </c>
      <c r="F58" s="26">
        <v>2</v>
      </c>
      <c r="G58" s="40">
        <v>2</v>
      </c>
      <c r="H58" s="40">
        <v>2</v>
      </c>
      <c r="I58" s="28">
        <v>2</v>
      </c>
      <c r="J58" s="28">
        <v>2</v>
      </c>
      <c r="K58" s="21">
        <f>SUM(C58:J58)/2</f>
        <v>8</v>
      </c>
      <c r="L58" s="21">
        <f>K58*30</f>
        <v>240</v>
      </c>
    </row>
    <row r="59" spans="1:13" ht="13.8">
      <c r="A59" s="112" t="s">
        <v>42</v>
      </c>
      <c r="B59" s="113"/>
      <c r="C59" s="33">
        <f t="shared" ref="C59:J59" si="10">C55+C58</f>
        <v>35</v>
      </c>
      <c r="D59" s="33">
        <f t="shared" si="10"/>
        <v>35</v>
      </c>
      <c r="E59" s="33">
        <f t="shared" si="10"/>
        <v>38</v>
      </c>
      <c r="F59" s="33">
        <f t="shared" si="10"/>
        <v>38</v>
      </c>
      <c r="G59" s="55">
        <f t="shared" si="10"/>
        <v>37</v>
      </c>
      <c r="H59" s="55">
        <f t="shared" si="10"/>
        <v>37</v>
      </c>
      <c r="I59" s="33">
        <f t="shared" si="10"/>
        <v>39</v>
      </c>
      <c r="J59" s="33">
        <f t="shared" si="10"/>
        <v>29</v>
      </c>
      <c r="K59" s="125">
        <f>K55+K57+K58</f>
        <v>144</v>
      </c>
      <c r="L59" s="126">
        <f>L55+L57+L58</f>
        <v>4362</v>
      </c>
    </row>
    <row r="60" spans="1:13" ht="13.8">
      <c r="A60" s="114"/>
      <c r="B60" s="115"/>
      <c r="C60" s="127">
        <f>(C59+D59)/2</f>
        <v>35</v>
      </c>
      <c r="D60" s="128"/>
      <c r="E60" s="127">
        <f>(E59+F59)/2</f>
        <v>38</v>
      </c>
      <c r="F60" s="128"/>
      <c r="G60" s="129">
        <f>(G59+H59)/2</f>
        <v>37</v>
      </c>
      <c r="H60" s="130"/>
      <c r="I60" s="143">
        <f>(I59+J59)/2</f>
        <v>34</v>
      </c>
      <c r="J60" s="144"/>
      <c r="K60" s="125"/>
      <c r="L60" s="126"/>
    </row>
    <row r="61" spans="1:13" s="7" customFormat="1" ht="12.75" customHeight="1">
      <c r="A61" s="132" t="s">
        <v>93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4"/>
    </row>
    <row r="62" spans="1:13" s="2" customFormat="1" ht="30.75" customHeight="1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7"/>
      <c r="M62" s="6"/>
    </row>
    <row r="63" spans="1:13" ht="18.75" customHeight="1">
      <c r="A63" s="34"/>
      <c r="B63" s="138" t="s">
        <v>95</v>
      </c>
      <c r="C63" s="138"/>
      <c r="D63" s="138"/>
      <c r="E63" s="138"/>
      <c r="F63" s="96" t="s">
        <v>26</v>
      </c>
      <c r="G63" s="96"/>
      <c r="H63" s="96"/>
      <c r="I63" s="96" t="s">
        <v>27</v>
      </c>
      <c r="J63" s="96"/>
      <c r="K63" s="96"/>
      <c r="L63" s="56"/>
    </row>
    <row r="64" spans="1:13" ht="12" customHeight="1">
      <c r="A64" s="34"/>
      <c r="B64" s="139" t="s">
        <v>28</v>
      </c>
      <c r="C64" s="139"/>
      <c r="D64" s="139"/>
      <c r="E64" s="139"/>
      <c r="F64" s="140">
        <v>4</v>
      </c>
      <c r="G64" s="140"/>
      <c r="H64" s="140"/>
      <c r="I64" s="140">
        <v>140</v>
      </c>
      <c r="J64" s="140"/>
      <c r="K64" s="140"/>
      <c r="L64" s="56"/>
    </row>
    <row r="65" spans="1:12" ht="12" customHeight="1">
      <c r="A65" s="34"/>
      <c r="B65" s="139" t="s">
        <v>61</v>
      </c>
      <c r="C65" s="139"/>
      <c r="D65" s="139"/>
      <c r="E65" s="139"/>
      <c r="F65" s="140">
        <v>4</v>
      </c>
      <c r="G65" s="140"/>
      <c r="H65" s="140"/>
      <c r="I65" s="140">
        <v>140</v>
      </c>
      <c r="J65" s="140"/>
      <c r="K65" s="140"/>
      <c r="L65" s="141"/>
    </row>
    <row r="66" spans="1:12" ht="12" customHeight="1">
      <c r="A66" s="34"/>
      <c r="B66" s="142" t="s">
        <v>29</v>
      </c>
      <c r="C66" s="142"/>
      <c r="D66" s="142"/>
      <c r="E66" s="142"/>
      <c r="F66" s="96">
        <f>SUM(F64:F65)</f>
        <v>8</v>
      </c>
      <c r="G66" s="96"/>
      <c r="H66" s="96"/>
      <c r="I66" s="96">
        <f>SUM(I64:I65)</f>
        <v>280</v>
      </c>
      <c r="J66" s="96"/>
      <c r="K66" s="96"/>
      <c r="L66" s="141"/>
    </row>
    <row r="67" spans="1:12" ht="13.8">
      <c r="A67" s="124" t="s">
        <v>91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2" ht="13.8">
      <c r="A68" s="124" t="s">
        <v>66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2" ht="13.8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1" spans="1:12">
      <c r="B71" s="131" t="s">
        <v>102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</row>
  </sheetData>
  <mergeCells count="88">
    <mergeCell ref="B71:L71"/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  <mergeCell ref="A27:B28"/>
    <mergeCell ref="K27:K28"/>
    <mergeCell ref="L27:L28"/>
    <mergeCell ref="C28:D28"/>
    <mergeCell ref="E28:F28"/>
    <mergeCell ref="G28:H28"/>
    <mergeCell ref="I28:J28"/>
    <mergeCell ref="A29:L29"/>
    <mergeCell ref="A33:B34"/>
    <mergeCell ref="K33:K34"/>
    <mergeCell ref="L33:L34"/>
    <mergeCell ref="C34:D34"/>
    <mergeCell ref="E34:F34"/>
    <mergeCell ref="G34:H34"/>
    <mergeCell ref="I34:J34"/>
    <mergeCell ref="A35:L35"/>
    <mergeCell ref="A43:B44"/>
    <mergeCell ref="K43:K44"/>
    <mergeCell ref="L43:L44"/>
    <mergeCell ref="C44:D44"/>
    <mergeCell ref="E44:F44"/>
    <mergeCell ref="G44:H44"/>
    <mergeCell ref="I44:J44"/>
    <mergeCell ref="A45:L45"/>
    <mergeCell ref="A51:B52"/>
    <mergeCell ref="K51:K52"/>
    <mergeCell ref="L51:L52"/>
    <mergeCell ref="C52:D52"/>
    <mergeCell ref="E52:F52"/>
    <mergeCell ref="G52:H52"/>
    <mergeCell ref="I52:J52"/>
    <mergeCell ref="A53:B54"/>
    <mergeCell ref="K53:K54"/>
    <mergeCell ref="L53:L54"/>
    <mergeCell ref="C54:D54"/>
    <mergeCell ref="E54:F54"/>
    <mergeCell ref="G54:H54"/>
    <mergeCell ref="I54:J54"/>
    <mergeCell ref="L55:L56"/>
    <mergeCell ref="C56:D56"/>
    <mergeCell ref="E56:F56"/>
    <mergeCell ref="G56:H56"/>
    <mergeCell ref="I56:J56"/>
    <mergeCell ref="A55:B56"/>
    <mergeCell ref="K55:K56"/>
    <mergeCell ref="I57:J57"/>
    <mergeCell ref="G57:H57"/>
    <mergeCell ref="E57:F57"/>
    <mergeCell ref="C57:D57"/>
    <mergeCell ref="B64:E64"/>
    <mergeCell ref="F64:H64"/>
    <mergeCell ref="I64:K64"/>
    <mergeCell ref="A68:L68"/>
    <mergeCell ref="B65:E65"/>
    <mergeCell ref="F65:H65"/>
    <mergeCell ref="I65:K65"/>
    <mergeCell ref="L65:L66"/>
    <mergeCell ref="B66:E66"/>
    <mergeCell ref="F66:H66"/>
    <mergeCell ref="I66:K66"/>
    <mergeCell ref="A67:L67"/>
    <mergeCell ref="L59:L60"/>
    <mergeCell ref="C60:D60"/>
    <mergeCell ref="A61:L62"/>
    <mergeCell ref="B63:E63"/>
    <mergeCell ref="F63:H63"/>
    <mergeCell ref="I63:K63"/>
    <mergeCell ref="E60:F60"/>
    <mergeCell ref="G60:H60"/>
    <mergeCell ref="I60:J60"/>
    <mergeCell ref="A59:B60"/>
    <mergeCell ref="K59:K60"/>
  </mergeCells>
  <printOptions horizontalCentered="1"/>
  <pageMargins left="0.23622047244094491" right="0.23622047244094491" top="0.35433070866141736" bottom="0.35433070866141736" header="0" footer="0"/>
  <pageSetup paperSize="9" scale="7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44" zoomScaleNormal="100" workbookViewId="0">
      <selection activeCell="H71" sqref="H71"/>
    </sheetView>
  </sheetViews>
  <sheetFormatPr defaultRowHeight="13.2"/>
  <cols>
    <col min="1" max="1" width="4.6640625" style="4" customWidth="1"/>
    <col min="2" max="2" width="62.33203125" style="4" customWidth="1"/>
    <col min="3" max="4" width="6.6640625" style="4" customWidth="1"/>
    <col min="5" max="5" width="6.5546875" style="4" customWidth="1"/>
    <col min="6" max="6" width="7.33203125" style="4" customWidth="1"/>
    <col min="7" max="7" width="6.6640625" style="4" customWidth="1"/>
    <col min="8" max="8" width="7" style="4" customWidth="1"/>
    <col min="9" max="9" width="9.33203125" style="4" customWidth="1"/>
    <col min="10" max="10" width="7.88671875" style="4" customWidth="1"/>
    <col min="11" max="11" width="8.88671875" style="3"/>
  </cols>
  <sheetData>
    <row r="1" spans="1:12" ht="17.399999999999999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  <c r="K1" s="13"/>
      <c r="L1" s="13"/>
    </row>
    <row r="2" spans="1:12" ht="13.8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ht="13.8">
      <c r="A3" s="98" t="s">
        <v>82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ht="13.8">
      <c r="A4" s="98" t="s">
        <v>70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ht="13.8">
      <c r="A5" s="99" t="s">
        <v>64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ht="13.8">
      <c r="A6" s="83" t="s">
        <v>69</v>
      </c>
      <c r="B6" s="83"/>
      <c r="C6" s="83"/>
      <c r="D6" s="83"/>
      <c r="E6" s="83"/>
      <c r="F6" s="83"/>
      <c r="G6" s="83"/>
      <c r="H6" s="83"/>
      <c r="I6" s="83"/>
      <c r="J6" s="83"/>
    </row>
    <row r="7" spans="1:12" ht="12" customHeight="1">
      <c r="A7" s="180" t="s">
        <v>32</v>
      </c>
      <c r="B7" s="180" t="s">
        <v>1</v>
      </c>
      <c r="C7" s="183" t="s">
        <v>2</v>
      </c>
      <c r="D7" s="184"/>
      <c r="E7" s="184"/>
      <c r="F7" s="184"/>
      <c r="G7" s="184"/>
      <c r="H7" s="185"/>
      <c r="I7" s="186" t="s">
        <v>68</v>
      </c>
      <c r="J7" s="187"/>
    </row>
    <row r="8" spans="1:12" ht="15" customHeight="1">
      <c r="A8" s="181"/>
      <c r="B8" s="181"/>
      <c r="C8" s="190" t="s">
        <v>3</v>
      </c>
      <c r="D8" s="192" t="s">
        <v>4</v>
      </c>
      <c r="E8" s="194" t="s">
        <v>5</v>
      </c>
      <c r="F8" s="190" t="s">
        <v>22</v>
      </c>
      <c r="G8" s="197" t="s">
        <v>71</v>
      </c>
      <c r="H8" s="198"/>
      <c r="I8" s="188"/>
      <c r="J8" s="189"/>
    </row>
    <row r="9" spans="1:12" ht="46.2" customHeight="1">
      <c r="A9" s="182"/>
      <c r="B9" s="182"/>
      <c r="C9" s="191"/>
      <c r="D9" s="193"/>
      <c r="E9" s="195"/>
      <c r="F9" s="196"/>
      <c r="G9" s="42" t="s">
        <v>36</v>
      </c>
      <c r="H9" s="42" t="s">
        <v>37</v>
      </c>
      <c r="I9" s="12" t="s">
        <v>40</v>
      </c>
      <c r="J9" s="12" t="s">
        <v>39</v>
      </c>
    </row>
    <row r="10" spans="1:12" ht="13.8">
      <c r="A10" s="90" t="s">
        <v>21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2" ht="13.8">
      <c r="A11" s="14">
        <v>1</v>
      </c>
      <c r="B11" s="15" t="s">
        <v>6</v>
      </c>
      <c r="C11" s="16">
        <v>3</v>
      </c>
      <c r="D11" s="71">
        <v>3</v>
      </c>
      <c r="E11" s="37">
        <v>3</v>
      </c>
      <c r="F11" s="16">
        <v>3</v>
      </c>
      <c r="G11" s="16">
        <v>4</v>
      </c>
      <c r="H11" s="16">
        <v>4</v>
      </c>
      <c r="I11" s="17">
        <f>SUM(C11:F11)+ SUM(G11:H11)/2</f>
        <v>16</v>
      </c>
      <c r="J11" s="17">
        <f>I11*30</f>
        <v>480</v>
      </c>
    </row>
    <row r="12" spans="1:12" ht="13.8">
      <c r="A12" s="18">
        <v>2</v>
      </c>
      <c r="B12" s="19" t="s">
        <v>59</v>
      </c>
      <c r="C12" s="20">
        <v>2</v>
      </c>
      <c r="D12" s="72">
        <v>2</v>
      </c>
      <c r="E12" s="38">
        <v>2</v>
      </c>
      <c r="F12" s="20">
        <v>3</v>
      </c>
      <c r="G12" s="20">
        <v>3</v>
      </c>
      <c r="H12" s="20">
        <v>3</v>
      </c>
      <c r="I12" s="17">
        <f t="shared" ref="I12:I26" si="0">SUM(C12:F12)+ SUM(G12:H12)/2</f>
        <v>12</v>
      </c>
      <c r="J12" s="21">
        <f t="shared" ref="J12:J26" si="1">I12*30</f>
        <v>360</v>
      </c>
    </row>
    <row r="13" spans="1:12" ht="13.8">
      <c r="A13" s="18">
        <v>3</v>
      </c>
      <c r="B13" s="19" t="s">
        <v>60</v>
      </c>
      <c r="C13" s="20">
        <v>2</v>
      </c>
      <c r="D13" s="72">
        <v>2</v>
      </c>
      <c r="E13" s="38">
        <v>2</v>
      </c>
      <c r="F13" s="20">
        <v>1</v>
      </c>
      <c r="G13" s="20">
        <v>1</v>
      </c>
      <c r="H13" s="20">
        <v>1</v>
      </c>
      <c r="I13" s="17">
        <f t="shared" si="0"/>
        <v>8</v>
      </c>
      <c r="J13" s="21">
        <f t="shared" si="1"/>
        <v>240</v>
      </c>
    </row>
    <row r="14" spans="1:12" ht="13.8">
      <c r="A14" s="18">
        <v>4</v>
      </c>
      <c r="B14" s="19" t="s">
        <v>72</v>
      </c>
      <c r="C14" s="20">
        <v>1</v>
      </c>
      <c r="D14" s="72"/>
      <c r="E14" s="38"/>
      <c r="F14" s="20"/>
      <c r="G14" s="20"/>
      <c r="H14" s="20"/>
      <c r="I14" s="17">
        <f t="shared" si="0"/>
        <v>1</v>
      </c>
      <c r="J14" s="21">
        <f t="shared" si="1"/>
        <v>30</v>
      </c>
    </row>
    <row r="15" spans="1:12" ht="13.8">
      <c r="A15" s="18">
        <v>5</v>
      </c>
      <c r="B15" s="19" t="s">
        <v>7</v>
      </c>
      <c r="C15" s="20">
        <v>2</v>
      </c>
      <c r="D15" s="72">
        <v>2</v>
      </c>
      <c r="E15" s="38">
        <v>2</v>
      </c>
      <c r="F15" s="20">
        <v>1</v>
      </c>
      <c r="G15" s="20">
        <v>1</v>
      </c>
      <c r="H15" s="20">
        <v>1</v>
      </c>
      <c r="I15" s="17">
        <f t="shared" si="0"/>
        <v>8</v>
      </c>
      <c r="J15" s="21">
        <f t="shared" si="1"/>
        <v>240</v>
      </c>
    </row>
    <row r="16" spans="1:12" ht="13.8">
      <c r="A16" s="18">
        <v>6</v>
      </c>
      <c r="B16" s="19" t="s">
        <v>8</v>
      </c>
      <c r="C16" s="20"/>
      <c r="D16" s="72"/>
      <c r="E16" s="38"/>
      <c r="F16" s="20">
        <v>1</v>
      </c>
      <c r="G16" s="20">
        <v>1</v>
      </c>
      <c r="H16" s="20">
        <v>1</v>
      </c>
      <c r="I16" s="17">
        <f t="shared" si="0"/>
        <v>2</v>
      </c>
      <c r="J16" s="21">
        <f t="shared" si="1"/>
        <v>60</v>
      </c>
    </row>
    <row r="17" spans="1:10" ht="13.8">
      <c r="A17" s="18">
        <v>7</v>
      </c>
      <c r="B17" s="19" t="s">
        <v>9</v>
      </c>
      <c r="C17" s="20"/>
      <c r="D17" s="72">
        <v>1</v>
      </c>
      <c r="E17" s="38">
        <v>1</v>
      </c>
      <c r="F17" s="20"/>
      <c r="G17" s="20"/>
      <c r="H17" s="20"/>
      <c r="I17" s="17">
        <f t="shared" si="0"/>
        <v>2</v>
      </c>
      <c r="J17" s="21">
        <f t="shared" si="1"/>
        <v>60</v>
      </c>
    </row>
    <row r="18" spans="1:10" ht="13.8">
      <c r="A18" s="18">
        <v>8</v>
      </c>
      <c r="B18" s="19" t="s">
        <v>10</v>
      </c>
      <c r="C18" s="20">
        <v>1</v>
      </c>
      <c r="D18" s="72">
        <v>1</v>
      </c>
      <c r="E18" s="38">
        <v>1</v>
      </c>
      <c r="F18" s="20">
        <v>1</v>
      </c>
      <c r="G18" s="20"/>
      <c r="H18" s="20"/>
      <c r="I18" s="17">
        <f t="shared" si="0"/>
        <v>4</v>
      </c>
      <c r="J18" s="21">
        <f t="shared" si="1"/>
        <v>120</v>
      </c>
    </row>
    <row r="19" spans="1:10" ht="13.8">
      <c r="A19" s="18">
        <v>9</v>
      </c>
      <c r="B19" s="19" t="s">
        <v>11</v>
      </c>
      <c r="C19" s="20">
        <v>1</v>
      </c>
      <c r="D19" s="72">
        <v>1</v>
      </c>
      <c r="E19" s="38">
        <v>1</v>
      </c>
      <c r="F19" s="20">
        <v>1</v>
      </c>
      <c r="G19" s="20"/>
      <c r="H19" s="20"/>
      <c r="I19" s="17">
        <f t="shared" si="0"/>
        <v>4</v>
      </c>
      <c r="J19" s="21">
        <f t="shared" si="1"/>
        <v>120</v>
      </c>
    </row>
    <row r="20" spans="1:10" ht="13.8">
      <c r="A20" s="18">
        <v>10</v>
      </c>
      <c r="B20" s="19" t="s">
        <v>12</v>
      </c>
      <c r="C20" s="20">
        <v>1</v>
      </c>
      <c r="D20" s="72">
        <v>1</v>
      </c>
      <c r="E20" s="38">
        <v>1</v>
      </c>
      <c r="F20" s="20">
        <v>1</v>
      </c>
      <c r="G20" s="20"/>
      <c r="H20" s="20"/>
      <c r="I20" s="17">
        <f t="shared" si="0"/>
        <v>4</v>
      </c>
      <c r="J20" s="21">
        <f t="shared" si="1"/>
        <v>120</v>
      </c>
    </row>
    <row r="21" spans="1:10" ht="13.8">
      <c r="A21" s="18">
        <v>11</v>
      </c>
      <c r="B21" s="19" t="s">
        <v>13</v>
      </c>
      <c r="C21" s="20">
        <v>1</v>
      </c>
      <c r="D21" s="72">
        <v>1</v>
      </c>
      <c r="E21" s="38">
        <v>1</v>
      </c>
      <c r="F21" s="20">
        <v>1</v>
      </c>
      <c r="G21" s="20"/>
      <c r="H21" s="20"/>
      <c r="I21" s="17">
        <f t="shared" si="0"/>
        <v>4</v>
      </c>
      <c r="J21" s="21">
        <f t="shared" si="1"/>
        <v>120</v>
      </c>
    </row>
    <row r="22" spans="1:10" ht="13.8">
      <c r="A22" s="18">
        <v>12</v>
      </c>
      <c r="B22" s="19" t="s">
        <v>52</v>
      </c>
      <c r="C22" s="20">
        <v>3</v>
      </c>
      <c r="D22" s="72">
        <v>3</v>
      </c>
      <c r="E22" s="38">
        <v>4</v>
      </c>
      <c r="F22" s="20">
        <v>4</v>
      </c>
      <c r="G22" s="20">
        <v>4</v>
      </c>
      <c r="H22" s="20">
        <v>4</v>
      </c>
      <c r="I22" s="17">
        <f t="shared" si="0"/>
        <v>18</v>
      </c>
      <c r="J22" s="21">
        <f t="shared" si="1"/>
        <v>540</v>
      </c>
    </row>
    <row r="23" spans="1:10" ht="13.8">
      <c r="A23" s="18">
        <v>13</v>
      </c>
      <c r="B23" s="19" t="s">
        <v>15</v>
      </c>
      <c r="C23" s="20">
        <v>1</v>
      </c>
      <c r="D23" s="72">
        <v>1</v>
      </c>
      <c r="E23" s="38">
        <v>1</v>
      </c>
      <c r="F23" s="20"/>
      <c r="G23" s="20"/>
      <c r="H23" s="20"/>
      <c r="I23" s="17">
        <f t="shared" si="0"/>
        <v>3</v>
      </c>
      <c r="J23" s="21">
        <f t="shared" si="1"/>
        <v>90</v>
      </c>
    </row>
    <row r="24" spans="1:10" ht="13.8">
      <c r="A24" s="18">
        <v>14</v>
      </c>
      <c r="B24" s="19" t="s">
        <v>16</v>
      </c>
      <c r="C24" s="20">
        <v>3</v>
      </c>
      <c r="D24" s="72">
        <v>3</v>
      </c>
      <c r="E24" s="38">
        <v>3</v>
      </c>
      <c r="F24" s="20">
        <v>3</v>
      </c>
      <c r="G24" s="20">
        <v>3</v>
      </c>
      <c r="H24" s="20">
        <v>3</v>
      </c>
      <c r="I24" s="17">
        <f t="shared" si="0"/>
        <v>15</v>
      </c>
      <c r="J24" s="21">
        <f t="shared" si="1"/>
        <v>450</v>
      </c>
    </row>
    <row r="25" spans="1:10" ht="13.8">
      <c r="A25" s="18">
        <v>15</v>
      </c>
      <c r="B25" s="19" t="s">
        <v>17</v>
      </c>
      <c r="C25" s="20">
        <v>1</v>
      </c>
      <c r="D25" s="72"/>
      <c r="E25" s="38"/>
      <c r="F25" s="20"/>
      <c r="G25" s="20"/>
      <c r="H25" s="20"/>
      <c r="I25" s="17">
        <f t="shared" si="0"/>
        <v>1</v>
      </c>
      <c r="J25" s="21">
        <f t="shared" si="1"/>
        <v>30</v>
      </c>
    </row>
    <row r="26" spans="1:10" ht="13.8">
      <c r="A26" s="18">
        <v>16</v>
      </c>
      <c r="B26" s="19" t="s">
        <v>31</v>
      </c>
      <c r="C26" s="20">
        <v>1</v>
      </c>
      <c r="D26" s="72">
        <v>1</v>
      </c>
      <c r="E26" s="38">
        <v>1</v>
      </c>
      <c r="F26" s="20">
        <v>1</v>
      </c>
      <c r="G26" s="20">
        <v>1</v>
      </c>
      <c r="H26" s="20">
        <v>1</v>
      </c>
      <c r="I26" s="17">
        <f t="shared" si="0"/>
        <v>5</v>
      </c>
      <c r="J26" s="21">
        <f t="shared" si="1"/>
        <v>150</v>
      </c>
    </row>
    <row r="27" spans="1:10" ht="13.2" customHeight="1">
      <c r="A27" s="92" t="s">
        <v>24</v>
      </c>
      <c r="B27" s="178"/>
      <c r="C27" s="171">
        <f>SUM(C11:C26)</f>
        <v>23</v>
      </c>
      <c r="D27" s="172">
        <f t="shared" ref="D27:I27" si="2">SUM(D11:D26)</f>
        <v>22</v>
      </c>
      <c r="E27" s="173">
        <f t="shared" si="2"/>
        <v>23</v>
      </c>
      <c r="F27" s="171">
        <f t="shared" si="2"/>
        <v>21</v>
      </c>
      <c r="G27" s="22">
        <f t="shared" si="2"/>
        <v>18</v>
      </c>
      <c r="H27" s="22">
        <f t="shared" si="2"/>
        <v>18</v>
      </c>
      <c r="I27" s="96">
        <f t="shared" si="2"/>
        <v>107</v>
      </c>
      <c r="J27" s="96">
        <f>SUM(J11:J26)</f>
        <v>3210</v>
      </c>
    </row>
    <row r="28" spans="1:10" ht="13.8">
      <c r="A28" s="94"/>
      <c r="B28" s="179"/>
      <c r="C28" s="158"/>
      <c r="D28" s="160"/>
      <c r="E28" s="162"/>
      <c r="F28" s="174"/>
      <c r="G28" s="177">
        <f>(G27+H27)/2</f>
        <v>18</v>
      </c>
      <c r="H28" s="177"/>
      <c r="I28" s="96"/>
      <c r="J28" s="96"/>
    </row>
    <row r="29" spans="1:10" ht="13.8">
      <c r="A29" s="90" t="s">
        <v>73</v>
      </c>
      <c r="B29" s="91"/>
      <c r="C29" s="91"/>
      <c r="D29" s="91"/>
      <c r="E29" s="91"/>
      <c r="F29" s="91"/>
      <c r="G29" s="91"/>
      <c r="H29" s="91"/>
      <c r="I29" s="91"/>
      <c r="J29" s="91"/>
    </row>
    <row r="30" spans="1:10" ht="13.8">
      <c r="A30" s="18">
        <v>1</v>
      </c>
      <c r="B30" s="19" t="s">
        <v>13</v>
      </c>
      <c r="C30" s="45">
        <v>1</v>
      </c>
      <c r="D30" s="72">
        <v>1</v>
      </c>
      <c r="E30" s="38">
        <v>2</v>
      </c>
      <c r="F30" s="20">
        <v>2</v>
      </c>
      <c r="G30" s="20">
        <v>2</v>
      </c>
      <c r="H30" s="20">
        <v>2</v>
      </c>
      <c r="I30" s="17">
        <f>SUM(C30:F30)+ SUM(G30:H30)/2</f>
        <v>8</v>
      </c>
      <c r="J30" s="21">
        <f>I30*30</f>
        <v>240</v>
      </c>
    </row>
    <row r="31" spans="1:10" ht="13.8">
      <c r="A31" s="104"/>
      <c r="B31" s="175"/>
      <c r="C31" s="171">
        <f t="shared" ref="C31:J31" si="3">SUM(C30:C30)</f>
        <v>1</v>
      </c>
      <c r="D31" s="172">
        <f t="shared" si="3"/>
        <v>1</v>
      </c>
      <c r="E31" s="173">
        <f t="shared" si="3"/>
        <v>2</v>
      </c>
      <c r="F31" s="171">
        <f t="shared" si="3"/>
        <v>2</v>
      </c>
      <c r="G31" s="22">
        <f t="shared" si="3"/>
        <v>2</v>
      </c>
      <c r="H31" s="22">
        <f t="shared" si="3"/>
        <v>2</v>
      </c>
      <c r="I31" s="112">
        <f t="shared" si="3"/>
        <v>8</v>
      </c>
      <c r="J31" s="96">
        <f t="shared" si="3"/>
        <v>240</v>
      </c>
    </row>
    <row r="32" spans="1:10" ht="13.8">
      <c r="A32" s="106"/>
      <c r="B32" s="176"/>
      <c r="C32" s="158"/>
      <c r="D32" s="160"/>
      <c r="E32" s="162"/>
      <c r="F32" s="174"/>
      <c r="G32" s="177">
        <f>(G31+H31)/2</f>
        <v>2</v>
      </c>
      <c r="H32" s="177"/>
      <c r="I32" s="114"/>
      <c r="J32" s="96"/>
    </row>
    <row r="33" spans="1:10" ht="13.8">
      <c r="A33" s="108" t="s">
        <v>88</v>
      </c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s="3" customFormat="1" ht="13.8">
      <c r="A34" s="23">
        <v>1</v>
      </c>
      <c r="B34" s="24" t="s">
        <v>87</v>
      </c>
      <c r="C34" s="25">
        <v>2</v>
      </c>
      <c r="D34" s="67">
        <v>2</v>
      </c>
      <c r="E34" s="39"/>
      <c r="F34" s="25"/>
      <c r="G34" s="23"/>
      <c r="H34" s="23"/>
      <c r="I34" s="17">
        <f t="shared" ref="I34:I39" si="4">SUM(C34:F34)+ SUM(G34:H34)/2</f>
        <v>4</v>
      </c>
      <c r="J34" s="21">
        <f>I34*30</f>
        <v>120</v>
      </c>
    </row>
    <row r="35" spans="1:10" s="3" customFormat="1" ht="13.8">
      <c r="A35" s="23">
        <v>2</v>
      </c>
      <c r="B35" s="24" t="s">
        <v>44</v>
      </c>
      <c r="C35" s="25">
        <v>3</v>
      </c>
      <c r="D35" s="67">
        <v>2</v>
      </c>
      <c r="E35" s="39"/>
      <c r="F35" s="25"/>
      <c r="G35" s="23"/>
      <c r="H35" s="23"/>
      <c r="I35" s="17">
        <f t="shared" si="4"/>
        <v>5</v>
      </c>
      <c r="J35" s="21">
        <f t="shared" ref="J35:J39" si="5">I35*30</f>
        <v>150</v>
      </c>
    </row>
    <row r="36" spans="1:10" s="3" customFormat="1" ht="16.95" customHeight="1">
      <c r="A36" s="23">
        <v>3</v>
      </c>
      <c r="B36" s="24" t="s">
        <v>33</v>
      </c>
      <c r="C36" s="25">
        <v>3</v>
      </c>
      <c r="D36" s="67">
        <v>3</v>
      </c>
      <c r="E36" s="39">
        <v>2</v>
      </c>
      <c r="F36" s="25"/>
      <c r="G36" s="23"/>
      <c r="H36" s="23"/>
      <c r="I36" s="17">
        <f t="shared" si="4"/>
        <v>8</v>
      </c>
      <c r="J36" s="21">
        <f t="shared" si="5"/>
        <v>240</v>
      </c>
    </row>
    <row r="37" spans="1:10" s="3" customFormat="1" ht="30" customHeight="1">
      <c r="A37" s="23">
        <v>4</v>
      </c>
      <c r="B37" s="24" t="s">
        <v>86</v>
      </c>
      <c r="C37" s="25">
        <v>1</v>
      </c>
      <c r="D37" s="67">
        <v>3</v>
      </c>
      <c r="E37" s="39">
        <v>1</v>
      </c>
      <c r="F37" s="25"/>
      <c r="G37" s="23"/>
      <c r="H37" s="23"/>
      <c r="I37" s="17">
        <f t="shared" si="4"/>
        <v>5</v>
      </c>
      <c r="J37" s="21">
        <f t="shared" si="5"/>
        <v>150</v>
      </c>
    </row>
    <row r="38" spans="1:10" s="3" customFormat="1" ht="13.8">
      <c r="A38" s="23">
        <v>5</v>
      </c>
      <c r="B38" s="24" t="s">
        <v>46</v>
      </c>
      <c r="C38" s="25"/>
      <c r="D38" s="67"/>
      <c r="E38" s="39"/>
      <c r="F38" s="25">
        <v>3</v>
      </c>
      <c r="G38" s="23">
        <v>2</v>
      </c>
      <c r="H38" s="23"/>
      <c r="I38" s="17">
        <f t="shared" si="4"/>
        <v>4</v>
      </c>
      <c r="J38" s="21">
        <f t="shared" si="5"/>
        <v>120</v>
      </c>
    </row>
    <row r="39" spans="1:10" ht="13.8">
      <c r="A39" s="23">
        <v>6</v>
      </c>
      <c r="B39" s="24" t="s">
        <v>78</v>
      </c>
      <c r="C39" s="25"/>
      <c r="D39" s="67"/>
      <c r="E39" s="39">
        <v>1</v>
      </c>
      <c r="F39" s="25">
        <v>1</v>
      </c>
      <c r="G39" s="23"/>
      <c r="H39" s="23"/>
      <c r="I39" s="17">
        <f t="shared" si="4"/>
        <v>2</v>
      </c>
      <c r="J39" s="21">
        <f t="shared" si="5"/>
        <v>60</v>
      </c>
    </row>
    <row r="40" spans="1:10" ht="13.8">
      <c r="A40" s="112" t="s">
        <v>18</v>
      </c>
      <c r="B40" s="113"/>
      <c r="C40" s="171">
        <f t="shared" ref="C40:H40" si="6">SUM(C34:C39)</f>
        <v>9</v>
      </c>
      <c r="D40" s="172">
        <f t="shared" si="6"/>
        <v>10</v>
      </c>
      <c r="E40" s="173">
        <f t="shared" si="6"/>
        <v>4</v>
      </c>
      <c r="F40" s="171">
        <f t="shared" si="6"/>
        <v>4</v>
      </c>
      <c r="G40" s="21">
        <f t="shared" si="6"/>
        <v>2</v>
      </c>
      <c r="H40" s="21">
        <f t="shared" si="6"/>
        <v>0</v>
      </c>
      <c r="I40" s="169">
        <f>SUM(I34,I35,I36,I37,I38,I39,)</f>
        <v>28</v>
      </c>
      <c r="J40" s="169">
        <f>SUM(J34:J39)</f>
        <v>840</v>
      </c>
    </row>
    <row r="41" spans="1:10" ht="13.8">
      <c r="A41" s="114"/>
      <c r="B41" s="115"/>
      <c r="C41" s="158"/>
      <c r="D41" s="160"/>
      <c r="E41" s="162"/>
      <c r="F41" s="174"/>
      <c r="G41" s="149">
        <f>(G40+H40)/2</f>
        <v>1</v>
      </c>
      <c r="H41" s="150"/>
      <c r="I41" s="174"/>
      <c r="J41" s="174"/>
    </row>
    <row r="42" spans="1:10" ht="13.8">
      <c r="A42" s="110" t="s">
        <v>89</v>
      </c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0" ht="13.8">
      <c r="A43" s="23">
        <v>1</v>
      </c>
      <c r="B43" s="24" t="s">
        <v>74</v>
      </c>
      <c r="C43" s="26">
        <v>2</v>
      </c>
      <c r="D43" s="66"/>
      <c r="E43" s="39"/>
      <c r="F43" s="25"/>
      <c r="G43" s="23"/>
      <c r="H43" s="23"/>
      <c r="I43" s="17">
        <f t="shared" ref="I43:I47" si="7">SUM(C43:F43)+ SUM(G43:H43)/2</f>
        <v>2</v>
      </c>
      <c r="J43" s="21">
        <f>I43*30</f>
        <v>60</v>
      </c>
    </row>
    <row r="44" spans="1:10" ht="13.8">
      <c r="A44" s="23">
        <v>2</v>
      </c>
      <c r="B44" s="24" t="s">
        <v>75</v>
      </c>
      <c r="C44" s="25"/>
      <c r="D44" s="67">
        <v>3</v>
      </c>
      <c r="E44" s="39">
        <v>3</v>
      </c>
      <c r="F44" s="25"/>
      <c r="G44" s="23"/>
      <c r="H44" s="23"/>
      <c r="I44" s="17">
        <f t="shared" si="7"/>
        <v>6</v>
      </c>
      <c r="J44" s="21">
        <f t="shared" ref="J44:J47" si="8">I44*30</f>
        <v>180</v>
      </c>
    </row>
    <row r="45" spans="1:10" ht="13.8">
      <c r="A45" s="23">
        <v>3</v>
      </c>
      <c r="B45" s="24" t="s">
        <v>76</v>
      </c>
      <c r="C45" s="25"/>
      <c r="D45" s="67"/>
      <c r="E45" s="39"/>
      <c r="F45" s="25">
        <v>3</v>
      </c>
      <c r="G45" s="23">
        <v>6</v>
      </c>
      <c r="H45" s="23"/>
      <c r="I45" s="17">
        <f t="shared" si="7"/>
        <v>6</v>
      </c>
      <c r="J45" s="21">
        <f t="shared" si="8"/>
        <v>180</v>
      </c>
    </row>
    <row r="46" spans="1:10" ht="13.8">
      <c r="A46" s="23">
        <v>4</v>
      </c>
      <c r="B46" s="24" t="s">
        <v>84</v>
      </c>
      <c r="C46" s="25"/>
      <c r="D46" s="67"/>
      <c r="E46" s="39">
        <v>3</v>
      </c>
      <c r="F46" s="25">
        <v>6</v>
      </c>
      <c r="G46" s="23">
        <v>6</v>
      </c>
      <c r="H46" s="23"/>
      <c r="I46" s="17">
        <f t="shared" ref="I46" si="9">SUM(C46:F46)+ SUM(G46:H46)/2</f>
        <v>12</v>
      </c>
      <c r="J46" s="21">
        <f t="shared" ref="J46" si="10">I46*30</f>
        <v>360</v>
      </c>
    </row>
    <row r="47" spans="1:10" ht="13.8">
      <c r="A47" s="23">
        <v>5</v>
      </c>
      <c r="B47" s="24" t="s">
        <v>96</v>
      </c>
      <c r="C47" s="25"/>
      <c r="D47" s="67"/>
      <c r="E47" s="39">
        <v>2</v>
      </c>
      <c r="F47" s="25"/>
      <c r="G47" s="23"/>
      <c r="H47" s="23"/>
      <c r="I47" s="17">
        <f t="shared" si="7"/>
        <v>2</v>
      </c>
      <c r="J47" s="21">
        <f t="shared" si="8"/>
        <v>60</v>
      </c>
    </row>
    <row r="48" spans="1:10" ht="13.8">
      <c r="A48" s="112" t="s">
        <v>18</v>
      </c>
      <c r="B48" s="113"/>
      <c r="C48" s="171">
        <f>SUM(C43,C44,C45,C46,C47,)</f>
        <v>2</v>
      </c>
      <c r="D48" s="172">
        <f>SUM(D43,D44,D45,D46,D47,)</f>
        <v>3</v>
      </c>
      <c r="E48" s="173">
        <f>SUM(E43,E44,E45,E46,E47,)</f>
        <v>8</v>
      </c>
      <c r="F48" s="171">
        <f>SUM(F43,F44,F45,F46,F47,)</f>
        <v>9</v>
      </c>
      <c r="G48" s="22">
        <f>SUM(G43:G47)</f>
        <v>12</v>
      </c>
      <c r="H48" s="22">
        <f>SUM(H43:H47)</f>
        <v>0</v>
      </c>
      <c r="I48" s="169">
        <f>SUM(I43,I44,I45,I46,I47,)</f>
        <v>28</v>
      </c>
      <c r="J48" s="169">
        <f>I48*30</f>
        <v>840</v>
      </c>
    </row>
    <row r="49" spans="1:11" ht="12" customHeight="1">
      <c r="A49" s="114"/>
      <c r="B49" s="115"/>
      <c r="C49" s="158"/>
      <c r="D49" s="160"/>
      <c r="E49" s="162"/>
      <c r="F49" s="158"/>
      <c r="G49" s="100">
        <f>(G48+H48)/2</f>
        <v>6</v>
      </c>
      <c r="H49" s="101"/>
      <c r="I49" s="170"/>
      <c r="J49" s="170"/>
    </row>
    <row r="50" spans="1:11" ht="12.75" customHeight="1">
      <c r="A50" s="104" t="s">
        <v>25</v>
      </c>
      <c r="B50" s="105"/>
      <c r="C50" s="171">
        <f>SUM(C40,C48,)</f>
        <v>11</v>
      </c>
      <c r="D50" s="172">
        <f>SUM(D40,D48,)</f>
        <v>13</v>
      </c>
      <c r="E50" s="173">
        <f>SUM(E40,E48,)</f>
        <v>12</v>
      </c>
      <c r="F50" s="171">
        <f>SUM(F40,F48,)</f>
        <v>13</v>
      </c>
      <c r="G50" s="22">
        <f>SUM(G40,G48,)</f>
        <v>14</v>
      </c>
      <c r="H50" s="22">
        <f>SUM(H34,H35,H36,H37,H38,H39,H43,H44,H45,H47,)</f>
        <v>0</v>
      </c>
      <c r="I50" s="169">
        <f>SUM(I40,I48,)</f>
        <v>56</v>
      </c>
      <c r="J50" s="169">
        <f>I50*30</f>
        <v>1680</v>
      </c>
    </row>
    <row r="51" spans="1:11" ht="12" customHeight="1">
      <c r="A51" s="106"/>
      <c r="B51" s="107"/>
      <c r="C51" s="158"/>
      <c r="D51" s="160"/>
      <c r="E51" s="162"/>
      <c r="F51" s="158"/>
      <c r="G51" s="100">
        <f>(G50+H50)/2</f>
        <v>7</v>
      </c>
      <c r="H51" s="101"/>
      <c r="I51" s="170"/>
      <c r="J51" s="170"/>
    </row>
    <row r="52" spans="1:11" s="1" customFormat="1" ht="13.8">
      <c r="A52" s="120" t="s">
        <v>20</v>
      </c>
      <c r="B52" s="121"/>
      <c r="C52" s="171">
        <f t="shared" ref="C52:I52" si="11">SUM(C27,C31,C50,)</f>
        <v>35</v>
      </c>
      <c r="D52" s="172">
        <f t="shared" si="11"/>
        <v>36</v>
      </c>
      <c r="E52" s="173">
        <f t="shared" si="11"/>
        <v>37</v>
      </c>
      <c r="F52" s="171">
        <f t="shared" si="11"/>
        <v>36</v>
      </c>
      <c r="G52" s="22">
        <f t="shared" si="11"/>
        <v>34</v>
      </c>
      <c r="H52" s="22">
        <f t="shared" si="11"/>
        <v>20</v>
      </c>
      <c r="I52" s="169">
        <f t="shared" si="11"/>
        <v>171</v>
      </c>
      <c r="J52" s="169">
        <f>I52*30</f>
        <v>5130</v>
      </c>
      <c r="K52" s="5"/>
    </row>
    <row r="53" spans="1:11" s="1" customFormat="1" ht="13.8">
      <c r="A53" s="122"/>
      <c r="B53" s="123"/>
      <c r="C53" s="158"/>
      <c r="D53" s="160"/>
      <c r="E53" s="162"/>
      <c r="F53" s="158"/>
      <c r="G53" s="100">
        <f>(G52+H52)/2</f>
        <v>27</v>
      </c>
      <c r="H53" s="101"/>
      <c r="I53" s="170"/>
      <c r="J53" s="170"/>
      <c r="K53" s="5"/>
    </row>
    <row r="54" spans="1:11" ht="13.8">
      <c r="A54" s="23">
        <v>1</v>
      </c>
      <c r="B54" s="24" t="s">
        <v>53</v>
      </c>
      <c r="C54" s="27" t="s">
        <v>90</v>
      </c>
      <c r="D54" s="68" t="s">
        <v>90</v>
      </c>
      <c r="E54" s="41" t="s">
        <v>90</v>
      </c>
      <c r="F54" s="27"/>
      <c r="G54" s="153"/>
      <c r="H54" s="154"/>
      <c r="I54" s="17"/>
      <c r="J54" s="21">
        <v>42</v>
      </c>
    </row>
    <row r="55" spans="1:11" ht="13.8">
      <c r="A55" s="23">
        <v>2</v>
      </c>
      <c r="B55" s="24" t="s">
        <v>54</v>
      </c>
      <c r="C55" s="25">
        <v>2</v>
      </c>
      <c r="D55" s="67">
        <v>2</v>
      </c>
      <c r="E55" s="40">
        <v>2</v>
      </c>
      <c r="F55" s="26">
        <v>2</v>
      </c>
      <c r="G55" s="28">
        <v>2</v>
      </c>
      <c r="H55" s="28">
        <v>2</v>
      </c>
      <c r="I55" s="17">
        <f t="shared" ref="I55" si="12">SUM(C55:F55)+ SUM(G55:H55)/2</f>
        <v>10</v>
      </c>
      <c r="J55" s="21">
        <f t="shared" ref="J55" si="13">I55*30</f>
        <v>300</v>
      </c>
    </row>
    <row r="56" spans="1:11" ht="13.8">
      <c r="A56" s="29">
        <v>3</v>
      </c>
      <c r="B56" s="30" t="s">
        <v>79</v>
      </c>
      <c r="C56" s="46"/>
      <c r="D56" s="73" t="s">
        <v>80</v>
      </c>
      <c r="E56" s="43" t="s">
        <v>80</v>
      </c>
      <c r="F56" s="31"/>
      <c r="G56" s="155"/>
      <c r="H56" s="156"/>
      <c r="I56" s="21"/>
      <c r="J56" s="32">
        <v>10</v>
      </c>
    </row>
    <row r="57" spans="1:11" ht="13.8">
      <c r="A57" s="112" t="s">
        <v>42</v>
      </c>
      <c r="B57" s="113"/>
      <c r="C57" s="157">
        <f>SUM(C52,C55,)</f>
        <v>37</v>
      </c>
      <c r="D57" s="159">
        <f>SUM(D52,D55,)</f>
        <v>38</v>
      </c>
      <c r="E57" s="161">
        <f>SUM(E52,E55,)</f>
        <v>39</v>
      </c>
      <c r="F57" s="157">
        <f t="shared" ref="F57" si="14">SUM(F52,F54,F55,)</f>
        <v>38</v>
      </c>
      <c r="G57" s="33">
        <f>SUM(G52,G55,)</f>
        <v>36</v>
      </c>
      <c r="H57" s="33">
        <f>SUM(H52,H54,H55,)</f>
        <v>22</v>
      </c>
      <c r="I57" s="163">
        <f>SUM(I52,I54,I55,)</f>
        <v>181</v>
      </c>
      <c r="J57" s="165">
        <f>I57*30+10</f>
        <v>5440</v>
      </c>
    </row>
    <row r="58" spans="1:11" ht="13.8">
      <c r="A58" s="114"/>
      <c r="B58" s="115"/>
      <c r="C58" s="158"/>
      <c r="D58" s="160"/>
      <c r="E58" s="162"/>
      <c r="F58" s="158"/>
      <c r="G58" s="127">
        <f>(G57+H57)/2</f>
        <v>29</v>
      </c>
      <c r="H58" s="128"/>
      <c r="I58" s="164"/>
      <c r="J58" s="166"/>
    </row>
    <row r="59" spans="1:11" s="7" customFormat="1" ht="12.75" customHeight="1">
      <c r="A59" s="132" t="s">
        <v>99</v>
      </c>
      <c r="B59" s="133"/>
      <c r="C59" s="133"/>
      <c r="D59" s="133"/>
      <c r="E59" s="133"/>
      <c r="F59" s="133"/>
      <c r="G59" s="133"/>
      <c r="H59" s="133"/>
      <c r="I59" s="133"/>
      <c r="J59" s="133"/>
    </row>
    <row r="60" spans="1:11" s="2" customFormat="1" ht="19.2" customHeight="1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6"/>
    </row>
    <row r="61" spans="1:11" s="2" customFormat="1" ht="28.95" customHeight="1">
      <c r="A61" s="167" t="s">
        <v>85</v>
      </c>
      <c r="B61" s="168"/>
      <c r="C61" s="168"/>
      <c r="D61" s="168"/>
      <c r="E61" s="168"/>
      <c r="F61" s="168"/>
      <c r="G61" s="168"/>
      <c r="H61" s="168"/>
      <c r="I61" s="168"/>
      <c r="J61" s="168"/>
      <c r="K61" s="6"/>
    </row>
    <row r="62" spans="1:11" ht="18.75" customHeight="1">
      <c r="A62" s="34"/>
      <c r="B62" s="138" t="s">
        <v>95</v>
      </c>
      <c r="C62" s="138"/>
      <c r="D62" s="138"/>
      <c r="E62" s="138"/>
      <c r="F62" s="96" t="s">
        <v>26</v>
      </c>
      <c r="G62" s="96"/>
      <c r="H62" s="96"/>
      <c r="I62" s="96" t="s">
        <v>27</v>
      </c>
      <c r="J62" s="96"/>
    </row>
    <row r="63" spans="1:11" ht="12" customHeight="1">
      <c r="A63" s="34"/>
      <c r="B63" s="139" t="s">
        <v>28</v>
      </c>
      <c r="C63" s="139"/>
      <c r="D63" s="139"/>
      <c r="E63" s="139"/>
      <c r="F63" s="140">
        <v>4</v>
      </c>
      <c r="G63" s="140"/>
      <c r="H63" s="140"/>
      <c r="I63" s="140">
        <v>140</v>
      </c>
      <c r="J63" s="140"/>
    </row>
    <row r="64" spans="1:11" ht="12" customHeight="1">
      <c r="A64" s="34"/>
      <c r="B64" s="139" t="s">
        <v>61</v>
      </c>
      <c r="C64" s="139"/>
      <c r="D64" s="139"/>
      <c r="E64" s="139"/>
      <c r="F64" s="140">
        <v>4</v>
      </c>
      <c r="G64" s="140"/>
      <c r="H64" s="140"/>
      <c r="I64" s="140">
        <v>140</v>
      </c>
      <c r="J64" s="140"/>
    </row>
    <row r="65" spans="1:10" ht="12" customHeight="1">
      <c r="A65" s="34"/>
      <c r="B65" s="142" t="s">
        <v>29</v>
      </c>
      <c r="C65" s="142"/>
      <c r="D65" s="142"/>
      <c r="E65" s="142"/>
      <c r="F65" s="96">
        <f>SUM(F63:F64)</f>
        <v>8</v>
      </c>
      <c r="G65" s="96"/>
      <c r="H65" s="96"/>
      <c r="I65" s="96">
        <f>SUM(I63:I64)</f>
        <v>280</v>
      </c>
      <c r="J65" s="96"/>
    </row>
    <row r="66" spans="1:10" ht="12" customHeight="1">
      <c r="A66" s="34"/>
      <c r="B66" s="35"/>
      <c r="C66" s="35"/>
      <c r="D66" s="35"/>
      <c r="E66" s="35"/>
      <c r="F66" s="36"/>
      <c r="G66" s="36"/>
      <c r="H66" s="36"/>
      <c r="I66" s="36"/>
      <c r="J66" s="36"/>
    </row>
    <row r="67" spans="1:10" ht="13.8">
      <c r="A67" s="124" t="s">
        <v>109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0" ht="13.8">
      <c r="A68" s="124" t="s">
        <v>97</v>
      </c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0" ht="13.8">
      <c r="A69" s="44"/>
      <c r="B69" s="131" t="s">
        <v>102</v>
      </c>
      <c r="C69" s="131"/>
      <c r="D69" s="131"/>
      <c r="E69" s="131"/>
      <c r="F69" s="131"/>
      <c r="G69" s="131"/>
      <c r="H69" s="131"/>
      <c r="I69" s="131"/>
      <c r="J69" s="131"/>
    </row>
  </sheetData>
  <mergeCells count="94">
    <mergeCell ref="B69:J69"/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0:B41"/>
    <mergeCell ref="C40:C41"/>
    <mergeCell ref="D40:D41"/>
    <mergeCell ref="E40:E41"/>
    <mergeCell ref="F40:F41"/>
    <mergeCell ref="I40:I41"/>
    <mergeCell ref="J40:J41"/>
    <mergeCell ref="G41:H41"/>
    <mergeCell ref="E50:E51"/>
    <mergeCell ref="F50:F51"/>
    <mergeCell ref="I50:I51"/>
    <mergeCell ref="A42:J42"/>
    <mergeCell ref="A48:B49"/>
    <mergeCell ref="C48:C49"/>
    <mergeCell ref="D48:D49"/>
    <mergeCell ref="E48:E49"/>
    <mergeCell ref="F48:F49"/>
    <mergeCell ref="I48:I49"/>
    <mergeCell ref="J48:J49"/>
    <mergeCell ref="G49:H49"/>
    <mergeCell ref="G58:H58"/>
    <mergeCell ref="A59:J60"/>
    <mergeCell ref="A61:J61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A68:J68"/>
    <mergeCell ref="B63:E63"/>
    <mergeCell ref="F63:H63"/>
    <mergeCell ref="I63:J63"/>
    <mergeCell ref="B64:E64"/>
    <mergeCell ref="F64:H64"/>
    <mergeCell ref="I64:J64"/>
    <mergeCell ref="G54:H54"/>
    <mergeCell ref="B65:E65"/>
    <mergeCell ref="F65:H65"/>
    <mergeCell ref="I65:J65"/>
    <mergeCell ref="A67:J67"/>
    <mergeCell ref="B62:E62"/>
    <mergeCell ref="F62:H62"/>
    <mergeCell ref="I62:J62"/>
    <mergeCell ref="G56:H56"/>
    <mergeCell ref="A57:B58"/>
    <mergeCell ref="C57:C58"/>
    <mergeCell ref="D57:D58"/>
    <mergeCell ref="E57:E58"/>
    <mergeCell ref="F57:F58"/>
    <mergeCell ref="I57:I58"/>
    <mergeCell ref="J57:J58"/>
  </mergeCells>
  <printOptions horizontalCentered="1"/>
  <pageMargins left="0.23622047244094491" right="0.23622047244094491" top="0.35433070866141736" bottom="0.35433070866141736" header="0" footer="0"/>
  <pageSetup paperSize="9" scale="7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view="pageBreakPreview" zoomScale="60" zoomScaleNormal="100" workbookViewId="0">
      <selection activeCell="M24" sqref="M24"/>
    </sheetView>
  </sheetViews>
  <sheetFormatPr defaultRowHeight="13.2"/>
  <cols>
    <col min="1" max="1" width="4.6640625" style="4" customWidth="1"/>
    <col min="2" max="2" width="62.33203125" style="4" customWidth="1"/>
    <col min="3" max="4" width="6.6640625" style="4" customWidth="1"/>
    <col min="5" max="5" width="6.5546875" style="4" customWidth="1"/>
    <col min="6" max="6" width="7.33203125" style="4" customWidth="1"/>
    <col min="7" max="7" width="6.6640625" style="4" customWidth="1"/>
    <col min="8" max="8" width="7" style="4" customWidth="1"/>
    <col min="9" max="9" width="9.33203125" style="4" customWidth="1"/>
    <col min="10" max="10" width="7.88671875" style="4" customWidth="1"/>
  </cols>
  <sheetData>
    <row r="1" spans="1:10" ht="17.399999999999999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8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3.8">
      <c r="A3" s="98" t="s">
        <v>98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3.8">
      <c r="A4" s="98" t="s">
        <v>70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3.8">
      <c r="A5" s="99" t="s">
        <v>64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3.8">
      <c r="A6" s="83" t="s">
        <v>69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ht="12" customHeight="1">
      <c r="A7" s="180" t="s">
        <v>32</v>
      </c>
      <c r="B7" s="180" t="s">
        <v>1</v>
      </c>
      <c r="C7" s="183" t="s">
        <v>2</v>
      </c>
      <c r="D7" s="184"/>
      <c r="E7" s="184"/>
      <c r="F7" s="184"/>
      <c r="G7" s="184"/>
      <c r="H7" s="185"/>
      <c r="I7" s="186" t="s">
        <v>68</v>
      </c>
      <c r="J7" s="187"/>
    </row>
    <row r="8" spans="1:10" ht="15" customHeight="1">
      <c r="A8" s="181"/>
      <c r="B8" s="181"/>
      <c r="C8" s="192" t="s">
        <v>3</v>
      </c>
      <c r="D8" s="194" t="s">
        <v>4</v>
      </c>
      <c r="E8" s="190" t="s">
        <v>5</v>
      </c>
      <c r="F8" s="190" t="s">
        <v>22</v>
      </c>
      <c r="G8" s="197" t="s">
        <v>71</v>
      </c>
      <c r="H8" s="198"/>
      <c r="I8" s="188"/>
      <c r="J8" s="189"/>
    </row>
    <row r="9" spans="1:10" ht="46.2" customHeight="1">
      <c r="A9" s="182"/>
      <c r="B9" s="182"/>
      <c r="C9" s="227"/>
      <c r="D9" s="228"/>
      <c r="E9" s="229"/>
      <c r="F9" s="229"/>
      <c r="G9" s="42" t="s">
        <v>36</v>
      </c>
      <c r="H9" s="42" t="s">
        <v>37</v>
      </c>
      <c r="I9" s="12" t="s">
        <v>40</v>
      </c>
      <c r="J9" s="12" t="s">
        <v>39</v>
      </c>
    </row>
    <row r="10" spans="1:10" ht="13.8">
      <c r="A10" s="90" t="s">
        <v>21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ht="13.8">
      <c r="A11" s="14">
        <v>1</v>
      </c>
      <c r="B11" s="15" t="s">
        <v>6</v>
      </c>
      <c r="C11" s="71">
        <v>3</v>
      </c>
      <c r="D11" s="37">
        <v>3</v>
      </c>
      <c r="E11" s="16">
        <v>3</v>
      </c>
      <c r="F11" s="16">
        <v>3</v>
      </c>
      <c r="G11" s="16">
        <v>4</v>
      </c>
      <c r="H11" s="16">
        <v>4</v>
      </c>
      <c r="I11" s="17">
        <f>SUM(C11:F11)+ SUM(G11:H11)/2</f>
        <v>16</v>
      </c>
      <c r="J11" s="17">
        <f>I11*30</f>
        <v>480</v>
      </c>
    </row>
    <row r="12" spans="1:10" ht="13.8">
      <c r="A12" s="18">
        <v>2</v>
      </c>
      <c r="B12" s="19" t="s">
        <v>59</v>
      </c>
      <c r="C12" s="72">
        <v>2</v>
      </c>
      <c r="D12" s="38">
        <v>2</v>
      </c>
      <c r="E12" s="20">
        <v>2</v>
      </c>
      <c r="F12" s="20">
        <v>3</v>
      </c>
      <c r="G12" s="20">
        <v>3</v>
      </c>
      <c r="H12" s="20">
        <v>3</v>
      </c>
      <c r="I12" s="17">
        <f t="shared" ref="I12:I26" si="0">SUM(C12:F12)+ SUM(G12:H12)/2</f>
        <v>12</v>
      </c>
      <c r="J12" s="21">
        <f t="shared" ref="J12:J26" si="1">I12*30</f>
        <v>360</v>
      </c>
    </row>
    <row r="13" spans="1:10" ht="13.8">
      <c r="A13" s="18">
        <v>3</v>
      </c>
      <c r="B13" s="19" t="s">
        <v>60</v>
      </c>
      <c r="C13" s="72">
        <v>2</v>
      </c>
      <c r="D13" s="38">
        <v>2</v>
      </c>
      <c r="E13" s="20">
        <v>2</v>
      </c>
      <c r="F13" s="20">
        <v>1</v>
      </c>
      <c r="G13" s="20">
        <v>1</v>
      </c>
      <c r="H13" s="20">
        <v>1</v>
      </c>
      <c r="I13" s="17">
        <f t="shared" si="0"/>
        <v>8</v>
      </c>
      <c r="J13" s="21">
        <f t="shared" si="1"/>
        <v>240</v>
      </c>
    </row>
    <row r="14" spans="1:10" ht="13.8">
      <c r="A14" s="18">
        <v>4</v>
      </c>
      <c r="B14" s="19" t="s">
        <v>72</v>
      </c>
      <c r="C14" s="72">
        <v>1</v>
      </c>
      <c r="D14" s="38"/>
      <c r="E14" s="20"/>
      <c r="F14" s="20"/>
      <c r="G14" s="20"/>
      <c r="H14" s="20"/>
      <c r="I14" s="17">
        <f t="shared" si="0"/>
        <v>1</v>
      </c>
      <c r="J14" s="21">
        <f t="shared" si="1"/>
        <v>30</v>
      </c>
    </row>
    <row r="15" spans="1:10" ht="13.8">
      <c r="A15" s="18">
        <v>5</v>
      </c>
      <c r="B15" s="19" t="s">
        <v>7</v>
      </c>
      <c r="C15" s="72">
        <v>2</v>
      </c>
      <c r="D15" s="38">
        <v>2</v>
      </c>
      <c r="E15" s="20">
        <v>2</v>
      </c>
      <c r="F15" s="20">
        <v>1</v>
      </c>
      <c r="G15" s="20">
        <v>1</v>
      </c>
      <c r="H15" s="20">
        <v>1</v>
      </c>
      <c r="I15" s="17">
        <f t="shared" si="0"/>
        <v>8</v>
      </c>
      <c r="J15" s="21">
        <f t="shared" si="1"/>
        <v>240</v>
      </c>
    </row>
    <row r="16" spans="1:10" ht="13.8">
      <c r="A16" s="18">
        <v>6</v>
      </c>
      <c r="B16" s="19" t="s">
        <v>8</v>
      </c>
      <c r="C16" s="72"/>
      <c r="D16" s="38"/>
      <c r="E16" s="20"/>
      <c r="F16" s="20">
        <v>1</v>
      </c>
      <c r="G16" s="20">
        <v>1</v>
      </c>
      <c r="H16" s="20">
        <v>1</v>
      </c>
      <c r="I16" s="17">
        <f t="shared" si="0"/>
        <v>2</v>
      </c>
      <c r="J16" s="21">
        <f t="shared" si="1"/>
        <v>60</v>
      </c>
    </row>
    <row r="17" spans="1:10" ht="13.8">
      <c r="A17" s="18">
        <v>7</v>
      </c>
      <c r="B17" s="19" t="s">
        <v>9</v>
      </c>
      <c r="C17" s="72"/>
      <c r="D17" s="38">
        <v>1</v>
      </c>
      <c r="E17" s="20">
        <v>1</v>
      </c>
      <c r="F17" s="20"/>
      <c r="G17" s="20"/>
      <c r="H17" s="20"/>
      <c r="I17" s="17">
        <f t="shared" si="0"/>
        <v>2</v>
      </c>
      <c r="J17" s="21">
        <f t="shared" si="1"/>
        <v>60</v>
      </c>
    </row>
    <row r="18" spans="1:10" ht="13.8">
      <c r="A18" s="18">
        <v>8</v>
      </c>
      <c r="B18" s="19" t="s">
        <v>10</v>
      </c>
      <c r="C18" s="72">
        <v>1</v>
      </c>
      <c r="D18" s="38">
        <v>1</v>
      </c>
      <c r="E18" s="20">
        <v>1</v>
      </c>
      <c r="F18" s="20">
        <v>1</v>
      </c>
      <c r="G18" s="20"/>
      <c r="H18" s="20"/>
      <c r="I18" s="17">
        <f t="shared" si="0"/>
        <v>4</v>
      </c>
      <c r="J18" s="21">
        <f t="shared" si="1"/>
        <v>120</v>
      </c>
    </row>
    <row r="19" spans="1:10" ht="13.8">
      <c r="A19" s="18">
        <v>9</v>
      </c>
      <c r="B19" s="19" t="s">
        <v>11</v>
      </c>
      <c r="C19" s="72">
        <v>1</v>
      </c>
      <c r="D19" s="38">
        <v>1</v>
      </c>
      <c r="E19" s="20">
        <v>1</v>
      </c>
      <c r="F19" s="20">
        <v>1</v>
      </c>
      <c r="G19" s="20"/>
      <c r="H19" s="20"/>
      <c r="I19" s="17">
        <f t="shared" si="0"/>
        <v>4</v>
      </c>
      <c r="J19" s="21">
        <f t="shared" si="1"/>
        <v>120</v>
      </c>
    </row>
    <row r="20" spans="1:10" ht="13.8">
      <c r="A20" s="18">
        <v>10</v>
      </c>
      <c r="B20" s="19" t="s">
        <v>12</v>
      </c>
      <c r="C20" s="72">
        <v>1</v>
      </c>
      <c r="D20" s="38">
        <v>1</v>
      </c>
      <c r="E20" s="20">
        <v>1</v>
      </c>
      <c r="F20" s="20">
        <v>1</v>
      </c>
      <c r="G20" s="20"/>
      <c r="H20" s="20"/>
      <c r="I20" s="17">
        <f t="shared" si="0"/>
        <v>4</v>
      </c>
      <c r="J20" s="21">
        <f t="shared" si="1"/>
        <v>120</v>
      </c>
    </row>
    <row r="21" spans="1:10" ht="13.8">
      <c r="A21" s="18">
        <v>11</v>
      </c>
      <c r="B21" s="19" t="s">
        <v>13</v>
      </c>
      <c r="C21" s="72">
        <v>1</v>
      </c>
      <c r="D21" s="38">
        <v>1</v>
      </c>
      <c r="E21" s="20">
        <v>1</v>
      </c>
      <c r="F21" s="20">
        <v>1</v>
      </c>
      <c r="G21" s="20"/>
      <c r="H21" s="20"/>
      <c r="I21" s="17">
        <f t="shared" si="0"/>
        <v>4</v>
      </c>
      <c r="J21" s="21">
        <f t="shared" si="1"/>
        <v>120</v>
      </c>
    </row>
    <row r="22" spans="1:10" ht="13.8">
      <c r="A22" s="18">
        <v>12</v>
      </c>
      <c r="B22" s="19" t="s">
        <v>52</v>
      </c>
      <c r="C22" s="72">
        <v>3</v>
      </c>
      <c r="D22" s="38">
        <v>3</v>
      </c>
      <c r="E22" s="20">
        <v>4</v>
      </c>
      <c r="F22" s="20">
        <v>4</v>
      </c>
      <c r="G22" s="20">
        <v>4</v>
      </c>
      <c r="H22" s="20">
        <v>4</v>
      </c>
      <c r="I22" s="17">
        <f t="shared" si="0"/>
        <v>18</v>
      </c>
      <c r="J22" s="21">
        <f t="shared" si="1"/>
        <v>540</v>
      </c>
    </row>
    <row r="23" spans="1:10" ht="13.8">
      <c r="A23" s="18">
        <v>13</v>
      </c>
      <c r="B23" s="19" t="s">
        <v>15</v>
      </c>
      <c r="C23" s="72">
        <v>1</v>
      </c>
      <c r="D23" s="38">
        <v>1</v>
      </c>
      <c r="E23" s="20">
        <v>1</v>
      </c>
      <c r="F23" s="20"/>
      <c r="G23" s="20"/>
      <c r="H23" s="20"/>
      <c r="I23" s="17">
        <f t="shared" si="0"/>
        <v>3</v>
      </c>
      <c r="J23" s="21">
        <f t="shared" si="1"/>
        <v>90</v>
      </c>
    </row>
    <row r="24" spans="1:10" ht="13.8">
      <c r="A24" s="18">
        <v>14</v>
      </c>
      <c r="B24" s="19" t="s">
        <v>16</v>
      </c>
      <c r="C24" s="72">
        <v>3</v>
      </c>
      <c r="D24" s="38">
        <v>3</v>
      </c>
      <c r="E24" s="20">
        <v>3</v>
      </c>
      <c r="F24" s="20">
        <v>3</v>
      </c>
      <c r="G24" s="20">
        <v>3</v>
      </c>
      <c r="H24" s="20">
        <v>3</v>
      </c>
      <c r="I24" s="17">
        <f t="shared" si="0"/>
        <v>15</v>
      </c>
      <c r="J24" s="21">
        <f t="shared" si="1"/>
        <v>450</v>
      </c>
    </row>
    <row r="25" spans="1:10" ht="13.8">
      <c r="A25" s="18">
        <v>15</v>
      </c>
      <c r="B25" s="19" t="s">
        <v>17</v>
      </c>
      <c r="C25" s="72">
        <v>1</v>
      </c>
      <c r="D25" s="38"/>
      <c r="E25" s="20"/>
      <c r="F25" s="20"/>
      <c r="G25" s="20"/>
      <c r="H25" s="20"/>
      <c r="I25" s="17">
        <f t="shared" si="0"/>
        <v>1</v>
      </c>
      <c r="J25" s="21">
        <f t="shared" si="1"/>
        <v>30</v>
      </c>
    </row>
    <row r="26" spans="1:10" ht="13.8">
      <c r="A26" s="18">
        <v>16</v>
      </c>
      <c r="B26" s="19" t="s">
        <v>31</v>
      </c>
      <c r="C26" s="72">
        <v>1</v>
      </c>
      <c r="D26" s="38">
        <v>1</v>
      </c>
      <c r="E26" s="20">
        <v>1</v>
      </c>
      <c r="F26" s="20">
        <v>1</v>
      </c>
      <c r="G26" s="20">
        <v>1</v>
      </c>
      <c r="H26" s="20">
        <v>1</v>
      </c>
      <c r="I26" s="17">
        <f t="shared" si="0"/>
        <v>5</v>
      </c>
      <c r="J26" s="21">
        <f t="shared" si="1"/>
        <v>150</v>
      </c>
    </row>
    <row r="27" spans="1:10" ht="13.2" customHeight="1">
      <c r="A27" s="92" t="s">
        <v>24</v>
      </c>
      <c r="B27" s="93"/>
      <c r="C27" s="172">
        <f>SUM(C11:C26)</f>
        <v>23</v>
      </c>
      <c r="D27" s="173">
        <f t="shared" ref="D27:I27" si="2">SUM(D11:D26)</f>
        <v>22</v>
      </c>
      <c r="E27" s="171">
        <f t="shared" si="2"/>
        <v>23</v>
      </c>
      <c r="F27" s="171">
        <f t="shared" si="2"/>
        <v>21</v>
      </c>
      <c r="G27" s="22">
        <f t="shared" si="2"/>
        <v>18</v>
      </c>
      <c r="H27" s="22">
        <f t="shared" si="2"/>
        <v>18</v>
      </c>
      <c r="I27" s="169">
        <f t="shared" si="2"/>
        <v>107</v>
      </c>
      <c r="J27" s="169">
        <f>SUM(J11:J26)</f>
        <v>3210</v>
      </c>
    </row>
    <row r="28" spans="1:10" ht="13.8">
      <c r="A28" s="94"/>
      <c r="B28" s="95"/>
      <c r="C28" s="222"/>
      <c r="D28" s="223"/>
      <c r="E28" s="224"/>
      <c r="F28" s="224"/>
      <c r="G28" s="100">
        <f>(G27+H27)/2</f>
        <v>18</v>
      </c>
      <c r="H28" s="101"/>
      <c r="I28" s="170"/>
      <c r="J28" s="170"/>
    </row>
    <row r="29" spans="1:10" ht="13.8">
      <c r="A29" s="90" t="s">
        <v>73</v>
      </c>
      <c r="B29" s="91"/>
      <c r="C29" s="91"/>
      <c r="D29" s="91"/>
      <c r="E29" s="91"/>
      <c r="F29" s="91"/>
      <c r="G29" s="91"/>
      <c r="H29" s="91"/>
      <c r="I29" s="91"/>
      <c r="J29" s="91"/>
    </row>
    <row r="30" spans="1:10" ht="13.8">
      <c r="A30" s="18">
        <v>1</v>
      </c>
      <c r="B30" s="19" t="s">
        <v>13</v>
      </c>
      <c r="C30" s="70">
        <v>1</v>
      </c>
      <c r="D30" s="38">
        <v>1</v>
      </c>
      <c r="E30" s="20">
        <v>2</v>
      </c>
      <c r="F30" s="20">
        <v>2</v>
      </c>
      <c r="G30" s="20">
        <v>2</v>
      </c>
      <c r="H30" s="20">
        <v>2</v>
      </c>
      <c r="I30" s="17">
        <f>SUM(C30:F30)+ SUM(G30:H30)/2</f>
        <v>8</v>
      </c>
      <c r="J30" s="21">
        <f>I30*30</f>
        <v>240</v>
      </c>
    </row>
    <row r="31" spans="1:10" ht="13.8">
      <c r="A31" s="104"/>
      <c r="B31" s="105"/>
      <c r="C31" s="172">
        <f t="shared" ref="C31:J31" si="3">SUM(C30:C30)</f>
        <v>1</v>
      </c>
      <c r="D31" s="173">
        <f t="shared" si="3"/>
        <v>1</v>
      </c>
      <c r="E31" s="171">
        <f t="shared" si="3"/>
        <v>2</v>
      </c>
      <c r="F31" s="171">
        <f t="shared" si="3"/>
        <v>2</v>
      </c>
      <c r="G31" s="22">
        <f t="shared" si="3"/>
        <v>2</v>
      </c>
      <c r="H31" s="22">
        <f t="shared" si="3"/>
        <v>2</v>
      </c>
      <c r="I31" s="169">
        <f t="shared" si="3"/>
        <v>8</v>
      </c>
      <c r="J31" s="169">
        <f t="shared" si="3"/>
        <v>240</v>
      </c>
    </row>
    <row r="32" spans="1:10" ht="13.8">
      <c r="A32" s="106"/>
      <c r="B32" s="107"/>
      <c r="C32" s="222"/>
      <c r="D32" s="223"/>
      <c r="E32" s="224"/>
      <c r="F32" s="224"/>
      <c r="G32" s="100">
        <f>(G31+H31)/2</f>
        <v>2</v>
      </c>
      <c r="H32" s="101"/>
      <c r="I32" s="170"/>
      <c r="J32" s="170"/>
    </row>
    <row r="33" spans="1:10" ht="13.8" customHeight="1">
      <c r="A33" s="108" t="s">
        <v>88</v>
      </c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s="3" customFormat="1" ht="13.8">
      <c r="A34" s="23">
        <v>1</v>
      </c>
      <c r="B34" s="24" t="s">
        <v>87</v>
      </c>
      <c r="C34" s="67">
        <v>2</v>
      </c>
      <c r="D34" s="39">
        <v>2</v>
      </c>
      <c r="E34" s="25"/>
      <c r="F34" s="25"/>
      <c r="G34" s="23"/>
      <c r="H34" s="23"/>
      <c r="I34" s="17">
        <f t="shared" ref="I34:I39" si="4">SUM(C34:F34)+ SUM(G34:H34)/2</f>
        <v>4</v>
      </c>
      <c r="J34" s="21">
        <f>I34*30</f>
        <v>120</v>
      </c>
    </row>
    <row r="35" spans="1:10" s="3" customFormat="1" ht="13.8">
      <c r="A35" s="23">
        <v>2</v>
      </c>
      <c r="B35" s="24" t="s">
        <v>44</v>
      </c>
      <c r="C35" s="67">
        <v>3</v>
      </c>
      <c r="D35" s="39">
        <v>2</v>
      </c>
      <c r="E35" s="25"/>
      <c r="F35" s="25"/>
      <c r="G35" s="23"/>
      <c r="H35" s="23"/>
      <c r="I35" s="17">
        <f t="shared" si="4"/>
        <v>5</v>
      </c>
      <c r="J35" s="21">
        <f t="shared" ref="J35:J39" si="5">I35*30</f>
        <v>150</v>
      </c>
    </row>
    <row r="36" spans="1:10" s="3" customFormat="1" ht="16.95" customHeight="1">
      <c r="A36" s="23">
        <v>3</v>
      </c>
      <c r="B36" s="24" t="s">
        <v>33</v>
      </c>
      <c r="C36" s="67">
        <v>3</v>
      </c>
      <c r="D36" s="39">
        <v>3</v>
      </c>
      <c r="E36" s="25">
        <v>2</v>
      </c>
      <c r="F36" s="25"/>
      <c r="G36" s="23"/>
      <c r="H36" s="23"/>
      <c r="I36" s="17">
        <f t="shared" si="4"/>
        <v>8</v>
      </c>
      <c r="J36" s="21">
        <f t="shared" si="5"/>
        <v>240</v>
      </c>
    </row>
    <row r="37" spans="1:10" s="3" customFormat="1" ht="31.2" customHeight="1">
      <c r="A37" s="23">
        <v>4</v>
      </c>
      <c r="B37" s="24" t="s">
        <v>86</v>
      </c>
      <c r="C37" s="67">
        <v>1</v>
      </c>
      <c r="D37" s="39">
        <v>3</v>
      </c>
      <c r="E37" s="25">
        <v>1</v>
      </c>
      <c r="F37" s="25"/>
      <c r="G37" s="23"/>
      <c r="H37" s="23"/>
      <c r="I37" s="17">
        <f t="shared" si="4"/>
        <v>5</v>
      </c>
      <c r="J37" s="21">
        <f t="shared" si="5"/>
        <v>150</v>
      </c>
    </row>
    <row r="38" spans="1:10" s="3" customFormat="1" ht="13.8">
      <c r="A38" s="23">
        <v>5</v>
      </c>
      <c r="B38" s="24" t="s">
        <v>46</v>
      </c>
      <c r="C38" s="67"/>
      <c r="D38" s="39"/>
      <c r="E38" s="25"/>
      <c r="F38" s="25">
        <v>3</v>
      </c>
      <c r="G38" s="23">
        <v>2</v>
      </c>
      <c r="H38" s="23"/>
      <c r="I38" s="17">
        <f t="shared" si="4"/>
        <v>4</v>
      </c>
      <c r="J38" s="21">
        <f t="shared" si="5"/>
        <v>120</v>
      </c>
    </row>
    <row r="39" spans="1:10" ht="13.8">
      <c r="A39" s="23">
        <v>6</v>
      </c>
      <c r="B39" s="24" t="s">
        <v>78</v>
      </c>
      <c r="C39" s="67"/>
      <c r="D39" s="39"/>
      <c r="E39" s="25">
        <v>1</v>
      </c>
      <c r="F39" s="25">
        <v>1</v>
      </c>
      <c r="G39" s="23"/>
      <c r="H39" s="23"/>
      <c r="I39" s="17">
        <f t="shared" si="4"/>
        <v>2</v>
      </c>
      <c r="J39" s="21">
        <f t="shared" si="5"/>
        <v>60</v>
      </c>
    </row>
    <row r="40" spans="1:10" ht="13.8">
      <c r="A40" s="112" t="s">
        <v>18</v>
      </c>
      <c r="B40" s="113"/>
      <c r="C40" s="172">
        <f t="shared" ref="C40:H40" si="6">SUM(C34:C39)</f>
        <v>9</v>
      </c>
      <c r="D40" s="173">
        <f t="shared" si="6"/>
        <v>10</v>
      </c>
      <c r="E40" s="171">
        <f t="shared" si="6"/>
        <v>4</v>
      </c>
      <c r="F40" s="171">
        <f t="shared" si="6"/>
        <v>4</v>
      </c>
      <c r="G40" s="21">
        <f t="shared" si="6"/>
        <v>2</v>
      </c>
      <c r="H40" s="21">
        <f t="shared" si="6"/>
        <v>0</v>
      </c>
      <c r="I40" s="169">
        <f>SUM(I34,I35,I36,I37,I38,I39,)</f>
        <v>28</v>
      </c>
      <c r="J40" s="169">
        <f>SUM(J34:J39)</f>
        <v>840</v>
      </c>
    </row>
    <row r="41" spans="1:10" ht="13.8">
      <c r="A41" s="114"/>
      <c r="B41" s="115"/>
      <c r="C41" s="222"/>
      <c r="D41" s="223"/>
      <c r="E41" s="224"/>
      <c r="F41" s="224"/>
      <c r="G41" s="149">
        <f>(G40+H40)/2</f>
        <v>1</v>
      </c>
      <c r="H41" s="150"/>
      <c r="I41" s="170"/>
      <c r="J41" s="170"/>
    </row>
    <row r="42" spans="1:10" ht="13.8">
      <c r="A42" s="111" t="s">
        <v>89</v>
      </c>
      <c r="B42" s="225"/>
      <c r="C42" s="225"/>
      <c r="D42" s="225"/>
      <c r="E42" s="225"/>
      <c r="F42" s="225"/>
      <c r="G42" s="225"/>
      <c r="H42" s="225"/>
      <c r="I42" s="225"/>
      <c r="J42" s="226"/>
    </row>
    <row r="43" spans="1:10" ht="13.8">
      <c r="A43" s="23">
        <v>1</v>
      </c>
      <c r="B43" s="24" t="s">
        <v>74</v>
      </c>
      <c r="C43" s="66">
        <v>2</v>
      </c>
      <c r="D43" s="40"/>
      <c r="E43" s="25"/>
      <c r="F43" s="25"/>
      <c r="G43" s="23"/>
      <c r="H43" s="23"/>
      <c r="I43" s="17">
        <f t="shared" ref="I43:I47" si="7">SUM(C43:F43)+ SUM(G43:H43)/2</f>
        <v>2</v>
      </c>
      <c r="J43" s="21">
        <f>I43*30</f>
        <v>60</v>
      </c>
    </row>
    <row r="44" spans="1:10" ht="13.8">
      <c r="A44" s="23">
        <v>2</v>
      </c>
      <c r="B44" s="24" t="s">
        <v>75</v>
      </c>
      <c r="C44" s="67"/>
      <c r="D44" s="39">
        <v>3</v>
      </c>
      <c r="E44" s="25">
        <v>3</v>
      </c>
      <c r="F44" s="25"/>
      <c r="G44" s="23"/>
      <c r="H44" s="23"/>
      <c r="I44" s="17">
        <f t="shared" si="7"/>
        <v>6</v>
      </c>
      <c r="J44" s="21">
        <f t="shared" ref="J44:J47" si="8">I44*30</f>
        <v>180</v>
      </c>
    </row>
    <row r="45" spans="1:10" ht="13.8">
      <c r="A45" s="23">
        <v>3</v>
      </c>
      <c r="B45" s="24" t="s">
        <v>76</v>
      </c>
      <c r="C45" s="67"/>
      <c r="D45" s="39"/>
      <c r="E45" s="25"/>
      <c r="F45" s="25">
        <v>3</v>
      </c>
      <c r="G45" s="23">
        <v>6</v>
      </c>
      <c r="H45" s="23"/>
      <c r="I45" s="17">
        <f t="shared" si="7"/>
        <v>6</v>
      </c>
      <c r="J45" s="21">
        <f t="shared" si="8"/>
        <v>180</v>
      </c>
    </row>
    <row r="46" spans="1:10" ht="13.8">
      <c r="A46" s="23">
        <v>4</v>
      </c>
      <c r="B46" s="24" t="s">
        <v>84</v>
      </c>
      <c r="C46" s="67"/>
      <c r="D46" s="39"/>
      <c r="E46" s="25">
        <v>3</v>
      </c>
      <c r="F46" s="25">
        <v>6</v>
      </c>
      <c r="G46" s="23">
        <v>6</v>
      </c>
      <c r="H46" s="23"/>
      <c r="I46" s="17">
        <f t="shared" ref="I46" si="9">SUM(C46:F46)+ SUM(G46:H46)/2</f>
        <v>12</v>
      </c>
      <c r="J46" s="21">
        <f t="shared" si="8"/>
        <v>360</v>
      </c>
    </row>
    <row r="47" spans="1:10" ht="13.8">
      <c r="A47" s="23">
        <v>5</v>
      </c>
      <c r="B47" s="24" t="s">
        <v>96</v>
      </c>
      <c r="C47" s="67"/>
      <c r="D47" s="39"/>
      <c r="E47" s="25">
        <v>2</v>
      </c>
      <c r="F47" s="25"/>
      <c r="G47" s="23"/>
      <c r="H47" s="23"/>
      <c r="I47" s="17">
        <f t="shared" si="7"/>
        <v>2</v>
      </c>
      <c r="J47" s="21">
        <f t="shared" si="8"/>
        <v>60</v>
      </c>
    </row>
    <row r="48" spans="1:10" ht="13.8">
      <c r="A48" s="112" t="s">
        <v>18</v>
      </c>
      <c r="B48" s="113"/>
      <c r="C48" s="172">
        <f>SUM(C43,C44,C45,C46,C47,)</f>
        <v>2</v>
      </c>
      <c r="D48" s="173">
        <f>SUM(D43,D44,D45,D46,D47,)</f>
        <v>3</v>
      </c>
      <c r="E48" s="171">
        <f>SUM(E43,E44,E45,E46,E47,)</f>
        <v>8</v>
      </c>
      <c r="F48" s="171">
        <f>SUM(F43,F44,F45,F46,F47,)</f>
        <v>9</v>
      </c>
      <c r="G48" s="22">
        <f>SUM(G43:G47)</f>
        <v>12</v>
      </c>
      <c r="H48" s="22">
        <f>SUM(H43:H47)</f>
        <v>0</v>
      </c>
      <c r="I48" s="169">
        <f>SUM(I43,I44,I45,I46,I47,)</f>
        <v>28</v>
      </c>
      <c r="J48" s="169">
        <f>I48*30</f>
        <v>840</v>
      </c>
    </row>
    <row r="49" spans="1:10" ht="12" customHeight="1">
      <c r="A49" s="114"/>
      <c r="B49" s="115"/>
      <c r="C49" s="222"/>
      <c r="D49" s="223"/>
      <c r="E49" s="224"/>
      <c r="F49" s="224"/>
      <c r="G49" s="100">
        <f>(G48+H48)/2</f>
        <v>6</v>
      </c>
      <c r="H49" s="101"/>
      <c r="I49" s="170"/>
      <c r="J49" s="170"/>
    </row>
    <row r="50" spans="1:10" ht="12.75" customHeight="1">
      <c r="A50" s="104" t="s">
        <v>25</v>
      </c>
      <c r="B50" s="105"/>
      <c r="C50" s="172">
        <f>SUM(C40,C48,)</f>
        <v>11</v>
      </c>
      <c r="D50" s="173">
        <f>SUM(D40,D48,)</f>
        <v>13</v>
      </c>
      <c r="E50" s="171">
        <f>SUM(E40,E48,)</f>
        <v>12</v>
      </c>
      <c r="F50" s="171">
        <f>SUM(F40,F48,)</f>
        <v>13</v>
      </c>
      <c r="G50" s="22">
        <f>SUM(G40,G48,)</f>
        <v>14</v>
      </c>
      <c r="H50" s="22">
        <f>SUM(H34,H35,H36,H37,H38,H39,H43,H44,H45,H47,)</f>
        <v>0</v>
      </c>
      <c r="I50" s="169">
        <f>SUM(I40,I48,)</f>
        <v>56</v>
      </c>
      <c r="J50" s="169">
        <f>I50*30</f>
        <v>1680</v>
      </c>
    </row>
    <row r="51" spans="1:10" ht="12" customHeight="1">
      <c r="A51" s="106"/>
      <c r="B51" s="107"/>
      <c r="C51" s="222"/>
      <c r="D51" s="223"/>
      <c r="E51" s="224"/>
      <c r="F51" s="224"/>
      <c r="G51" s="100">
        <f>(G50+H50)/2</f>
        <v>7</v>
      </c>
      <c r="H51" s="101"/>
      <c r="I51" s="170"/>
      <c r="J51" s="170"/>
    </row>
    <row r="52" spans="1:10" s="1" customFormat="1" ht="13.8" customHeight="1">
      <c r="A52" s="120" t="s">
        <v>20</v>
      </c>
      <c r="B52" s="121"/>
      <c r="C52" s="172">
        <f t="shared" ref="C52:I52" si="10">SUM(C27,C31,C50,)</f>
        <v>35</v>
      </c>
      <c r="D52" s="173">
        <f t="shared" si="10"/>
        <v>36</v>
      </c>
      <c r="E52" s="171">
        <f t="shared" si="10"/>
        <v>37</v>
      </c>
      <c r="F52" s="171">
        <f t="shared" si="10"/>
        <v>36</v>
      </c>
      <c r="G52" s="22">
        <f t="shared" si="10"/>
        <v>34</v>
      </c>
      <c r="H52" s="22">
        <f t="shared" si="10"/>
        <v>20</v>
      </c>
      <c r="I52" s="169">
        <f t="shared" si="10"/>
        <v>171</v>
      </c>
      <c r="J52" s="169">
        <f>I52*30</f>
        <v>5130</v>
      </c>
    </row>
    <row r="53" spans="1:10" s="1" customFormat="1" ht="13.8">
      <c r="A53" s="122"/>
      <c r="B53" s="123"/>
      <c r="C53" s="222"/>
      <c r="D53" s="223"/>
      <c r="E53" s="224"/>
      <c r="F53" s="224"/>
      <c r="G53" s="100">
        <f>(G52+H52)/2</f>
        <v>27</v>
      </c>
      <c r="H53" s="101"/>
      <c r="I53" s="170"/>
      <c r="J53" s="170"/>
    </row>
    <row r="54" spans="1:10" ht="13.8">
      <c r="A54" s="23">
        <v>1</v>
      </c>
      <c r="B54" s="24" t="s">
        <v>53</v>
      </c>
      <c r="C54" s="68" t="s">
        <v>90</v>
      </c>
      <c r="D54" s="41" t="s">
        <v>90</v>
      </c>
      <c r="E54" s="27" t="s">
        <v>90</v>
      </c>
      <c r="F54" s="27"/>
      <c r="G54" s="153"/>
      <c r="H54" s="154"/>
      <c r="I54" s="17"/>
      <c r="J54" s="21">
        <v>42</v>
      </c>
    </row>
    <row r="55" spans="1:10" ht="13.8">
      <c r="A55" s="23">
        <v>2</v>
      </c>
      <c r="B55" s="24" t="s">
        <v>54</v>
      </c>
      <c r="C55" s="67">
        <v>2</v>
      </c>
      <c r="D55" s="39">
        <v>2</v>
      </c>
      <c r="E55" s="26">
        <v>2</v>
      </c>
      <c r="F55" s="26">
        <v>2</v>
      </c>
      <c r="G55" s="28">
        <v>2</v>
      </c>
      <c r="H55" s="28">
        <v>2</v>
      </c>
      <c r="I55" s="17">
        <f t="shared" ref="I55" si="11">SUM(C55:F55)+ SUM(G55:H55)/2</f>
        <v>10</v>
      </c>
      <c r="J55" s="21">
        <f t="shared" ref="J55" si="12">I55*30</f>
        <v>300</v>
      </c>
    </row>
    <row r="56" spans="1:10" ht="13.8">
      <c r="A56" s="29">
        <v>3</v>
      </c>
      <c r="B56" s="30" t="s">
        <v>79</v>
      </c>
      <c r="C56" s="69"/>
      <c r="D56" s="43" t="s">
        <v>80</v>
      </c>
      <c r="E56" s="31" t="s">
        <v>80</v>
      </c>
      <c r="F56" s="31"/>
      <c r="G56" s="155"/>
      <c r="H56" s="212"/>
      <c r="I56" s="21"/>
      <c r="J56" s="32">
        <v>10</v>
      </c>
    </row>
    <row r="57" spans="1:10" ht="13.8">
      <c r="A57" s="112" t="s">
        <v>42</v>
      </c>
      <c r="B57" s="113"/>
      <c r="C57" s="159">
        <f>SUM(C52,C55,)</f>
        <v>37</v>
      </c>
      <c r="D57" s="161">
        <f>SUM(D52,D55,)</f>
        <v>38</v>
      </c>
      <c r="E57" s="157">
        <f>SUM(E52,E55,)</f>
        <v>39</v>
      </c>
      <c r="F57" s="157">
        <f t="shared" ref="F57" si="13">SUM(F52,F54,F55,)</f>
        <v>38</v>
      </c>
      <c r="G57" s="33">
        <f>SUM(G52,G55,)</f>
        <v>36</v>
      </c>
      <c r="H57" s="33">
        <f>SUM(H52,H54,H55,)</f>
        <v>22</v>
      </c>
      <c r="I57" s="163">
        <f>SUM(I52,I54,I55,)</f>
        <v>181</v>
      </c>
      <c r="J57" s="165">
        <f>I57*30+10</f>
        <v>5440</v>
      </c>
    </row>
    <row r="58" spans="1:10" ht="13.8">
      <c r="A58" s="114"/>
      <c r="B58" s="115"/>
      <c r="C58" s="213"/>
      <c r="D58" s="214"/>
      <c r="E58" s="215"/>
      <c r="F58" s="215"/>
      <c r="G58" s="127">
        <f>(G57+H57)/2</f>
        <v>29</v>
      </c>
      <c r="H58" s="128"/>
      <c r="I58" s="164"/>
      <c r="J58" s="166"/>
    </row>
    <row r="59" spans="1:10" s="7" customFormat="1" ht="12.75" customHeight="1">
      <c r="A59" s="132" t="s">
        <v>92</v>
      </c>
      <c r="B59" s="216"/>
      <c r="C59" s="216"/>
      <c r="D59" s="216"/>
      <c r="E59" s="216"/>
      <c r="F59" s="216"/>
      <c r="G59" s="216"/>
      <c r="H59" s="216"/>
      <c r="I59" s="216"/>
      <c r="J59" s="216"/>
    </row>
    <row r="60" spans="1:10" s="2" customFormat="1" ht="19.2" customHeight="1">
      <c r="A60" s="217"/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0" s="2" customFormat="1" ht="28.95" customHeight="1">
      <c r="A61" s="219" t="s">
        <v>85</v>
      </c>
      <c r="B61" s="220"/>
      <c r="C61" s="220"/>
      <c r="D61" s="220"/>
      <c r="E61" s="220"/>
      <c r="F61" s="220"/>
      <c r="G61" s="220"/>
      <c r="H61" s="220"/>
      <c r="I61" s="220"/>
      <c r="J61" s="221"/>
    </row>
    <row r="62" spans="1:10" ht="18.75" customHeight="1">
      <c r="A62" s="34"/>
      <c r="B62" s="209" t="s">
        <v>95</v>
      </c>
      <c r="C62" s="210"/>
      <c r="D62" s="210"/>
      <c r="E62" s="211"/>
      <c r="F62" s="149" t="s">
        <v>26</v>
      </c>
      <c r="G62" s="202"/>
      <c r="H62" s="150"/>
      <c r="I62" s="149" t="s">
        <v>27</v>
      </c>
      <c r="J62" s="150"/>
    </row>
    <row r="63" spans="1:10" ht="12" customHeight="1">
      <c r="A63" s="34"/>
      <c r="B63" s="203" t="s">
        <v>28</v>
      </c>
      <c r="C63" s="204"/>
      <c r="D63" s="204"/>
      <c r="E63" s="205"/>
      <c r="F63" s="206">
        <v>4</v>
      </c>
      <c r="G63" s="207"/>
      <c r="H63" s="208"/>
      <c r="I63" s="206">
        <v>140</v>
      </c>
      <c r="J63" s="208"/>
    </row>
    <row r="64" spans="1:10" ht="12" customHeight="1">
      <c r="A64" s="34"/>
      <c r="B64" s="203" t="s">
        <v>61</v>
      </c>
      <c r="C64" s="204"/>
      <c r="D64" s="204"/>
      <c r="E64" s="205"/>
      <c r="F64" s="206">
        <v>4</v>
      </c>
      <c r="G64" s="207"/>
      <c r="H64" s="208"/>
      <c r="I64" s="206">
        <v>140</v>
      </c>
      <c r="J64" s="208"/>
    </row>
    <row r="65" spans="1:10" ht="12" customHeight="1">
      <c r="A65" s="34"/>
      <c r="B65" s="199" t="s">
        <v>29</v>
      </c>
      <c r="C65" s="200"/>
      <c r="D65" s="200"/>
      <c r="E65" s="201"/>
      <c r="F65" s="149">
        <f>SUM(F63:F64)</f>
        <v>8</v>
      </c>
      <c r="G65" s="202"/>
      <c r="H65" s="150"/>
      <c r="I65" s="149">
        <f>SUM(I63:I64)</f>
        <v>280</v>
      </c>
      <c r="J65" s="150"/>
    </row>
    <row r="66" spans="1:10" ht="12" customHeight="1">
      <c r="A66" s="34"/>
      <c r="B66" s="35"/>
      <c r="C66" s="35"/>
      <c r="D66" s="35"/>
      <c r="E66" s="35"/>
      <c r="F66" s="36"/>
      <c r="G66" s="36"/>
      <c r="H66" s="36"/>
      <c r="I66" s="36"/>
      <c r="J66" s="36"/>
    </row>
    <row r="67" spans="1:10" ht="13.8" customHeight="1">
      <c r="A67" s="124" t="s">
        <v>81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0" ht="13.8" customHeight="1">
      <c r="A68" s="124" t="s">
        <v>97</v>
      </c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0" ht="13.8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3.8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>
      <c r="B71" s="131" t="s">
        <v>102</v>
      </c>
      <c r="C71" s="131"/>
      <c r="D71" s="131"/>
      <c r="E71" s="131"/>
      <c r="F71" s="131"/>
      <c r="G71" s="131"/>
      <c r="H71" s="131"/>
      <c r="I71" s="131"/>
      <c r="J71" s="131"/>
    </row>
  </sheetData>
  <mergeCells count="94">
    <mergeCell ref="A6:J6"/>
    <mergeCell ref="B71:J71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0:B41"/>
    <mergeCell ref="C40:C41"/>
    <mergeCell ref="D40:D41"/>
    <mergeCell ref="E40:E41"/>
    <mergeCell ref="F40:F41"/>
    <mergeCell ref="I40:I41"/>
    <mergeCell ref="J40:J41"/>
    <mergeCell ref="G41:H41"/>
    <mergeCell ref="A42:J42"/>
    <mergeCell ref="A48:B49"/>
    <mergeCell ref="C48:C49"/>
    <mergeCell ref="D48:D49"/>
    <mergeCell ref="E48:E49"/>
    <mergeCell ref="F48:F49"/>
    <mergeCell ref="I48:I49"/>
    <mergeCell ref="J48:J49"/>
    <mergeCell ref="G49:H49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B62:E62"/>
    <mergeCell ref="F62:H62"/>
    <mergeCell ref="I62:J62"/>
    <mergeCell ref="G54:H54"/>
    <mergeCell ref="G56:H56"/>
    <mergeCell ref="A57:B58"/>
    <mergeCell ref="C57:C58"/>
    <mergeCell ref="D57:D58"/>
    <mergeCell ref="E57:E58"/>
    <mergeCell ref="F57:F58"/>
    <mergeCell ref="I57:I58"/>
    <mergeCell ref="J57:J58"/>
    <mergeCell ref="G58:H58"/>
    <mergeCell ref="A59:J60"/>
    <mergeCell ref="A61:J61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A67:J67"/>
    <mergeCell ref="A68:J68"/>
  </mergeCells>
  <printOptions horizontalCentered="1"/>
  <pageMargins left="0.23622047244094491" right="0.23622047244094491" top="0.35433070866141736" bottom="0.35433070866141736" header="0" footer="0"/>
  <pageSetup paperSize="9" scale="7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1"/>
  <sheetViews>
    <sheetView view="pageBreakPreview" topLeftCell="A49" zoomScale="60" zoomScaleNormal="100" workbookViewId="0">
      <selection activeCell="I69" sqref="I69"/>
    </sheetView>
  </sheetViews>
  <sheetFormatPr defaultRowHeight="13.2"/>
  <cols>
    <col min="1" max="1" width="4.6640625" style="4" customWidth="1"/>
    <col min="2" max="2" width="62.33203125" style="4" customWidth="1"/>
    <col min="3" max="4" width="6.6640625" style="4" customWidth="1"/>
    <col min="5" max="5" width="6.5546875" style="4" customWidth="1"/>
    <col min="6" max="6" width="7.33203125" style="4" customWidth="1"/>
    <col min="7" max="7" width="6.6640625" style="4" customWidth="1"/>
    <col min="8" max="8" width="7" style="4" customWidth="1"/>
    <col min="9" max="9" width="9.33203125" style="4" customWidth="1"/>
    <col min="10" max="10" width="7.88671875" style="4" customWidth="1"/>
    <col min="11" max="11" width="8.88671875" style="3"/>
  </cols>
  <sheetData>
    <row r="1" spans="1:12" ht="17.399999999999999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61"/>
      <c r="L1" s="61"/>
    </row>
    <row r="2" spans="1:12" ht="13.8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ht="13.8">
      <c r="A3" s="98" t="s">
        <v>103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ht="13.8">
      <c r="A4" s="98" t="s">
        <v>70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ht="13.8">
      <c r="A5" s="99" t="s">
        <v>64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ht="13.8">
      <c r="A6" s="83" t="s">
        <v>69</v>
      </c>
      <c r="B6" s="83"/>
      <c r="C6" s="83"/>
      <c r="D6" s="83"/>
      <c r="E6" s="83"/>
      <c r="F6" s="83"/>
      <c r="G6" s="83"/>
      <c r="H6" s="83"/>
      <c r="I6" s="83"/>
      <c r="J6" s="83"/>
    </row>
    <row r="7" spans="1:12" ht="12" customHeight="1">
      <c r="A7" s="180" t="s">
        <v>32</v>
      </c>
      <c r="B7" s="180" t="s">
        <v>1</v>
      </c>
      <c r="C7" s="183" t="s">
        <v>2</v>
      </c>
      <c r="D7" s="184"/>
      <c r="E7" s="184"/>
      <c r="F7" s="184"/>
      <c r="G7" s="184"/>
      <c r="H7" s="185"/>
      <c r="I7" s="186" t="s">
        <v>68</v>
      </c>
      <c r="J7" s="187"/>
    </row>
    <row r="8" spans="1:12" ht="15" customHeight="1">
      <c r="A8" s="181"/>
      <c r="B8" s="181"/>
      <c r="C8" s="194" t="s">
        <v>3</v>
      </c>
      <c r="D8" s="192" t="s">
        <v>4</v>
      </c>
      <c r="E8" s="190" t="s">
        <v>5</v>
      </c>
      <c r="F8" s="190" t="s">
        <v>22</v>
      </c>
      <c r="G8" s="197" t="s">
        <v>71</v>
      </c>
      <c r="H8" s="198"/>
      <c r="I8" s="188"/>
      <c r="J8" s="189"/>
    </row>
    <row r="9" spans="1:12" ht="46.2" customHeight="1">
      <c r="A9" s="182"/>
      <c r="B9" s="182"/>
      <c r="C9" s="195"/>
      <c r="D9" s="193"/>
      <c r="E9" s="196"/>
      <c r="F9" s="196"/>
      <c r="G9" s="42" t="s">
        <v>36</v>
      </c>
      <c r="H9" s="42" t="s">
        <v>37</v>
      </c>
      <c r="I9" s="12" t="s">
        <v>40</v>
      </c>
      <c r="J9" s="12" t="s">
        <v>39</v>
      </c>
    </row>
    <row r="10" spans="1:12" ht="13.8">
      <c r="A10" s="90" t="s">
        <v>21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2" ht="13.8">
      <c r="A11" s="14">
        <v>1</v>
      </c>
      <c r="B11" s="15" t="s">
        <v>6</v>
      </c>
      <c r="C11" s="37">
        <v>3</v>
      </c>
      <c r="D11" s="71">
        <v>3</v>
      </c>
      <c r="E11" s="16">
        <v>3</v>
      </c>
      <c r="F11" s="16">
        <v>3</v>
      </c>
      <c r="G11" s="16">
        <v>4</v>
      </c>
      <c r="H11" s="16">
        <v>4</v>
      </c>
      <c r="I11" s="64">
        <f>SUM(C11:F11)+ SUM(G11:H11)/2</f>
        <v>16</v>
      </c>
      <c r="J11" s="64">
        <f>I11*30</f>
        <v>480</v>
      </c>
    </row>
    <row r="12" spans="1:12" ht="13.8">
      <c r="A12" s="18">
        <v>2</v>
      </c>
      <c r="B12" s="19" t="s">
        <v>59</v>
      </c>
      <c r="C12" s="38">
        <v>2</v>
      </c>
      <c r="D12" s="72">
        <v>2</v>
      </c>
      <c r="E12" s="20">
        <v>2</v>
      </c>
      <c r="F12" s="20">
        <v>3</v>
      </c>
      <c r="G12" s="20">
        <v>3</v>
      </c>
      <c r="H12" s="20">
        <v>3</v>
      </c>
      <c r="I12" s="64">
        <f t="shared" ref="I12:I26" si="0">SUM(C12:F12)+ SUM(G12:H12)/2</f>
        <v>12</v>
      </c>
      <c r="J12" s="60">
        <f t="shared" ref="J12:J26" si="1">I12*30</f>
        <v>360</v>
      </c>
    </row>
    <row r="13" spans="1:12" ht="13.8">
      <c r="A13" s="18">
        <v>3</v>
      </c>
      <c r="B13" s="19" t="s">
        <v>60</v>
      </c>
      <c r="C13" s="38">
        <v>2</v>
      </c>
      <c r="D13" s="72">
        <v>2</v>
      </c>
      <c r="E13" s="20">
        <v>2</v>
      </c>
      <c r="F13" s="20">
        <v>1</v>
      </c>
      <c r="G13" s="20">
        <v>1</v>
      </c>
      <c r="H13" s="20">
        <v>1</v>
      </c>
      <c r="I13" s="64">
        <f t="shared" si="0"/>
        <v>8</v>
      </c>
      <c r="J13" s="60">
        <f t="shared" si="1"/>
        <v>240</v>
      </c>
    </row>
    <row r="14" spans="1:12" ht="13.8">
      <c r="A14" s="18">
        <v>4</v>
      </c>
      <c r="B14" s="19" t="s">
        <v>72</v>
      </c>
      <c r="C14" s="38">
        <v>1</v>
      </c>
      <c r="D14" s="72"/>
      <c r="E14" s="20"/>
      <c r="F14" s="20"/>
      <c r="G14" s="20"/>
      <c r="H14" s="20"/>
      <c r="I14" s="64">
        <f t="shared" si="0"/>
        <v>1</v>
      </c>
      <c r="J14" s="60">
        <f t="shared" si="1"/>
        <v>30</v>
      </c>
    </row>
    <row r="15" spans="1:12" ht="13.8">
      <c r="A15" s="18">
        <v>5</v>
      </c>
      <c r="B15" s="19" t="s">
        <v>7</v>
      </c>
      <c r="C15" s="38">
        <v>2</v>
      </c>
      <c r="D15" s="72">
        <v>2</v>
      </c>
      <c r="E15" s="20">
        <v>2</v>
      </c>
      <c r="F15" s="20">
        <v>1</v>
      </c>
      <c r="G15" s="20">
        <v>1</v>
      </c>
      <c r="H15" s="20">
        <v>1</v>
      </c>
      <c r="I15" s="64">
        <f t="shared" si="0"/>
        <v>8</v>
      </c>
      <c r="J15" s="60">
        <f t="shared" si="1"/>
        <v>240</v>
      </c>
    </row>
    <row r="16" spans="1:12" ht="13.8">
      <c r="A16" s="18">
        <v>6</v>
      </c>
      <c r="B16" s="19" t="s">
        <v>8</v>
      </c>
      <c r="C16" s="38"/>
      <c r="D16" s="72"/>
      <c r="E16" s="20"/>
      <c r="F16" s="20">
        <v>1</v>
      </c>
      <c r="G16" s="20">
        <v>1</v>
      </c>
      <c r="H16" s="20">
        <v>1</v>
      </c>
      <c r="I16" s="64">
        <f t="shared" si="0"/>
        <v>2</v>
      </c>
      <c r="J16" s="60">
        <f t="shared" si="1"/>
        <v>60</v>
      </c>
    </row>
    <row r="17" spans="1:10" ht="13.8">
      <c r="A17" s="18">
        <v>7</v>
      </c>
      <c r="B17" s="19" t="s">
        <v>9</v>
      </c>
      <c r="C17" s="38"/>
      <c r="D17" s="72">
        <v>1</v>
      </c>
      <c r="E17" s="20">
        <v>1</v>
      </c>
      <c r="F17" s="20"/>
      <c r="G17" s="20"/>
      <c r="H17" s="20"/>
      <c r="I17" s="64">
        <f t="shared" si="0"/>
        <v>2</v>
      </c>
      <c r="J17" s="60">
        <f t="shared" si="1"/>
        <v>60</v>
      </c>
    </row>
    <row r="18" spans="1:10" ht="13.8">
      <c r="A18" s="18">
        <v>8</v>
      </c>
      <c r="B18" s="19" t="s">
        <v>10</v>
      </c>
      <c r="C18" s="38">
        <v>1</v>
      </c>
      <c r="D18" s="72">
        <v>1</v>
      </c>
      <c r="E18" s="20">
        <v>1</v>
      </c>
      <c r="F18" s="20">
        <v>1</v>
      </c>
      <c r="G18" s="20"/>
      <c r="H18" s="20"/>
      <c r="I18" s="64">
        <f t="shared" si="0"/>
        <v>4</v>
      </c>
      <c r="J18" s="60">
        <f t="shared" si="1"/>
        <v>120</v>
      </c>
    </row>
    <row r="19" spans="1:10" ht="13.8">
      <c r="A19" s="18">
        <v>9</v>
      </c>
      <c r="B19" s="19" t="s">
        <v>11</v>
      </c>
      <c r="C19" s="38">
        <v>1</v>
      </c>
      <c r="D19" s="72">
        <v>1</v>
      </c>
      <c r="E19" s="20">
        <v>1</v>
      </c>
      <c r="F19" s="20">
        <v>1</v>
      </c>
      <c r="G19" s="20"/>
      <c r="H19" s="20"/>
      <c r="I19" s="64">
        <f t="shared" si="0"/>
        <v>4</v>
      </c>
      <c r="J19" s="60">
        <f t="shared" si="1"/>
        <v>120</v>
      </c>
    </row>
    <row r="20" spans="1:10" ht="13.8">
      <c r="A20" s="18">
        <v>10</v>
      </c>
      <c r="B20" s="19" t="s">
        <v>12</v>
      </c>
      <c r="C20" s="38">
        <v>1</v>
      </c>
      <c r="D20" s="72">
        <v>1</v>
      </c>
      <c r="E20" s="20">
        <v>1</v>
      </c>
      <c r="F20" s="20">
        <v>1</v>
      </c>
      <c r="G20" s="20"/>
      <c r="H20" s="20"/>
      <c r="I20" s="64">
        <f t="shared" si="0"/>
        <v>4</v>
      </c>
      <c r="J20" s="60">
        <f t="shared" si="1"/>
        <v>120</v>
      </c>
    </row>
    <row r="21" spans="1:10" ht="13.8">
      <c r="A21" s="18">
        <v>11</v>
      </c>
      <c r="B21" s="19" t="s">
        <v>13</v>
      </c>
      <c r="C21" s="38">
        <v>1</v>
      </c>
      <c r="D21" s="72">
        <v>1</v>
      </c>
      <c r="E21" s="20">
        <v>1</v>
      </c>
      <c r="F21" s="20">
        <v>1</v>
      </c>
      <c r="G21" s="20"/>
      <c r="H21" s="20"/>
      <c r="I21" s="64">
        <f t="shared" si="0"/>
        <v>4</v>
      </c>
      <c r="J21" s="60">
        <f t="shared" si="1"/>
        <v>120</v>
      </c>
    </row>
    <row r="22" spans="1:10" ht="13.8">
      <c r="A22" s="18">
        <v>12</v>
      </c>
      <c r="B22" s="19" t="s">
        <v>52</v>
      </c>
      <c r="C22" s="38">
        <v>3</v>
      </c>
      <c r="D22" s="72">
        <v>3</v>
      </c>
      <c r="E22" s="20">
        <v>4</v>
      </c>
      <c r="F22" s="20">
        <v>4</v>
      </c>
      <c r="G22" s="20">
        <v>4</v>
      </c>
      <c r="H22" s="20">
        <v>4</v>
      </c>
      <c r="I22" s="64">
        <f t="shared" si="0"/>
        <v>18</v>
      </c>
      <c r="J22" s="60">
        <f t="shared" si="1"/>
        <v>540</v>
      </c>
    </row>
    <row r="23" spans="1:10" ht="13.8">
      <c r="A23" s="18">
        <v>13</v>
      </c>
      <c r="B23" s="19" t="s">
        <v>15</v>
      </c>
      <c r="C23" s="38">
        <v>1</v>
      </c>
      <c r="D23" s="72">
        <v>1</v>
      </c>
      <c r="E23" s="20">
        <v>1</v>
      </c>
      <c r="F23" s="20"/>
      <c r="G23" s="20"/>
      <c r="H23" s="20"/>
      <c r="I23" s="64">
        <f t="shared" si="0"/>
        <v>3</v>
      </c>
      <c r="J23" s="60">
        <f t="shared" si="1"/>
        <v>90</v>
      </c>
    </row>
    <row r="24" spans="1:10" ht="13.8">
      <c r="A24" s="18">
        <v>14</v>
      </c>
      <c r="B24" s="19" t="s">
        <v>16</v>
      </c>
      <c r="C24" s="38">
        <v>3</v>
      </c>
      <c r="D24" s="72">
        <v>3</v>
      </c>
      <c r="E24" s="20">
        <v>3</v>
      </c>
      <c r="F24" s="20">
        <v>3</v>
      </c>
      <c r="G24" s="20">
        <v>3</v>
      </c>
      <c r="H24" s="20">
        <v>3</v>
      </c>
      <c r="I24" s="64">
        <f t="shared" si="0"/>
        <v>15</v>
      </c>
      <c r="J24" s="60">
        <f t="shared" si="1"/>
        <v>450</v>
      </c>
    </row>
    <row r="25" spans="1:10" ht="13.8">
      <c r="A25" s="18">
        <v>15</v>
      </c>
      <c r="B25" s="19" t="s">
        <v>17</v>
      </c>
      <c r="C25" s="38">
        <v>1</v>
      </c>
      <c r="D25" s="72"/>
      <c r="E25" s="20"/>
      <c r="F25" s="20"/>
      <c r="G25" s="20"/>
      <c r="H25" s="20"/>
      <c r="I25" s="64">
        <f t="shared" si="0"/>
        <v>1</v>
      </c>
      <c r="J25" s="60">
        <f t="shared" si="1"/>
        <v>30</v>
      </c>
    </row>
    <row r="26" spans="1:10" ht="13.8">
      <c r="A26" s="18">
        <v>16</v>
      </c>
      <c r="B26" s="19" t="s">
        <v>31</v>
      </c>
      <c r="C26" s="38">
        <v>1</v>
      </c>
      <c r="D26" s="72">
        <v>1</v>
      </c>
      <c r="E26" s="20">
        <v>1</v>
      </c>
      <c r="F26" s="20">
        <v>1</v>
      </c>
      <c r="G26" s="20">
        <v>1</v>
      </c>
      <c r="H26" s="20">
        <v>1</v>
      </c>
      <c r="I26" s="64">
        <f t="shared" si="0"/>
        <v>5</v>
      </c>
      <c r="J26" s="60">
        <f t="shared" si="1"/>
        <v>150</v>
      </c>
    </row>
    <row r="27" spans="1:10" ht="13.2" customHeight="1">
      <c r="A27" s="92" t="s">
        <v>24</v>
      </c>
      <c r="B27" s="178"/>
      <c r="C27" s="173">
        <f>SUM(C11:C26)</f>
        <v>23</v>
      </c>
      <c r="D27" s="172">
        <f t="shared" ref="D27:I27" si="2">SUM(D11:D26)</f>
        <v>22</v>
      </c>
      <c r="E27" s="171">
        <f t="shared" si="2"/>
        <v>23</v>
      </c>
      <c r="F27" s="171">
        <f t="shared" si="2"/>
        <v>21</v>
      </c>
      <c r="G27" s="65">
        <f t="shared" si="2"/>
        <v>18</v>
      </c>
      <c r="H27" s="65">
        <f t="shared" si="2"/>
        <v>18</v>
      </c>
      <c r="I27" s="96">
        <f t="shared" si="2"/>
        <v>107</v>
      </c>
      <c r="J27" s="96">
        <f>SUM(J11:J26)</f>
        <v>3210</v>
      </c>
    </row>
    <row r="28" spans="1:10" ht="13.8">
      <c r="A28" s="94"/>
      <c r="B28" s="179"/>
      <c r="C28" s="162"/>
      <c r="D28" s="160"/>
      <c r="E28" s="174"/>
      <c r="F28" s="174"/>
      <c r="G28" s="177">
        <f>(G27+H27)/2</f>
        <v>18</v>
      </c>
      <c r="H28" s="177"/>
      <c r="I28" s="96"/>
      <c r="J28" s="96"/>
    </row>
    <row r="29" spans="1:10" ht="13.8">
      <c r="A29" s="90" t="s">
        <v>73</v>
      </c>
      <c r="B29" s="91"/>
      <c r="C29" s="91"/>
      <c r="D29" s="91"/>
      <c r="E29" s="91"/>
      <c r="F29" s="91"/>
      <c r="G29" s="91"/>
      <c r="H29" s="91"/>
      <c r="I29" s="91"/>
      <c r="J29" s="91"/>
    </row>
    <row r="30" spans="1:10" ht="13.8">
      <c r="A30" s="18">
        <v>1</v>
      </c>
      <c r="B30" s="19" t="s">
        <v>14</v>
      </c>
      <c r="C30" s="76">
        <v>1</v>
      </c>
      <c r="D30" s="72">
        <v>1</v>
      </c>
      <c r="E30" s="20">
        <v>2</v>
      </c>
      <c r="F30" s="20">
        <v>2</v>
      </c>
      <c r="G30" s="20">
        <v>2</v>
      </c>
      <c r="H30" s="20">
        <v>2</v>
      </c>
      <c r="I30" s="64">
        <f>SUM(C30:F30)+ SUM(G30:H30)/2</f>
        <v>8</v>
      </c>
      <c r="J30" s="60">
        <f>I30*30</f>
        <v>240</v>
      </c>
    </row>
    <row r="31" spans="1:10" ht="13.8">
      <c r="A31" s="104"/>
      <c r="B31" s="175"/>
      <c r="C31" s="173">
        <f t="shared" ref="C31:J31" si="3">SUM(C30:C30)</f>
        <v>1</v>
      </c>
      <c r="D31" s="172">
        <f t="shared" si="3"/>
        <v>1</v>
      </c>
      <c r="E31" s="171">
        <f t="shared" si="3"/>
        <v>2</v>
      </c>
      <c r="F31" s="171">
        <f t="shared" si="3"/>
        <v>2</v>
      </c>
      <c r="G31" s="65">
        <f t="shared" si="3"/>
        <v>2</v>
      </c>
      <c r="H31" s="65">
        <f t="shared" si="3"/>
        <v>2</v>
      </c>
      <c r="I31" s="112">
        <f t="shared" si="3"/>
        <v>8</v>
      </c>
      <c r="J31" s="96">
        <f t="shared" si="3"/>
        <v>240</v>
      </c>
    </row>
    <row r="32" spans="1:10" ht="13.8">
      <c r="A32" s="106"/>
      <c r="B32" s="176"/>
      <c r="C32" s="162"/>
      <c r="D32" s="160"/>
      <c r="E32" s="174"/>
      <c r="F32" s="174"/>
      <c r="G32" s="177">
        <f>(G31+H31)/2</f>
        <v>2</v>
      </c>
      <c r="H32" s="177"/>
      <c r="I32" s="114"/>
      <c r="J32" s="96"/>
    </row>
    <row r="33" spans="1:10" ht="13.8">
      <c r="A33" s="108" t="s">
        <v>88</v>
      </c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s="3" customFormat="1" ht="13.8">
      <c r="A34" s="25">
        <v>1</v>
      </c>
      <c r="B34" s="75" t="s">
        <v>87</v>
      </c>
      <c r="C34" s="39">
        <v>2</v>
      </c>
      <c r="D34" s="67">
        <v>2</v>
      </c>
      <c r="E34" s="25"/>
      <c r="F34" s="25"/>
      <c r="G34" s="62"/>
      <c r="H34" s="62"/>
      <c r="I34" s="64">
        <f t="shared" ref="I34:I39" si="4">SUM(C34:F34)+ SUM(G34:H34)/2</f>
        <v>4</v>
      </c>
      <c r="J34" s="60">
        <f>I34*30</f>
        <v>120</v>
      </c>
    </row>
    <row r="35" spans="1:10" s="3" customFormat="1" ht="13.8">
      <c r="A35" s="25">
        <v>2</v>
      </c>
      <c r="B35" s="75" t="s">
        <v>44</v>
      </c>
      <c r="C35" s="39">
        <v>3</v>
      </c>
      <c r="D35" s="67">
        <v>2</v>
      </c>
      <c r="E35" s="25"/>
      <c r="F35" s="25"/>
      <c r="G35" s="62"/>
      <c r="H35" s="62"/>
      <c r="I35" s="64">
        <f t="shared" si="4"/>
        <v>5</v>
      </c>
      <c r="J35" s="60">
        <f t="shared" ref="J35:J39" si="5">I35*30</f>
        <v>150</v>
      </c>
    </row>
    <row r="36" spans="1:10" s="3" customFormat="1" ht="16.95" customHeight="1">
      <c r="A36" s="25">
        <v>3</v>
      </c>
      <c r="B36" s="75" t="s">
        <v>33</v>
      </c>
      <c r="C36" s="39">
        <v>3</v>
      </c>
      <c r="D36" s="67">
        <v>3</v>
      </c>
      <c r="E36" s="25">
        <v>2</v>
      </c>
      <c r="F36" s="25"/>
      <c r="G36" s="62"/>
      <c r="H36" s="62"/>
      <c r="I36" s="64">
        <f t="shared" si="4"/>
        <v>8</v>
      </c>
      <c r="J36" s="60">
        <f t="shared" si="5"/>
        <v>240</v>
      </c>
    </row>
    <row r="37" spans="1:10" s="3" customFormat="1" ht="28.2" customHeight="1">
      <c r="A37" s="25">
        <v>4</v>
      </c>
      <c r="B37" s="75" t="s">
        <v>86</v>
      </c>
      <c r="C37" s="39">
        <v>1</v>
      </c>
      <c r="D37" s="67">
        <v>3</v>
      </c>
      <c r="E37" s="25">
        <v>1</v>
      </c>
      <c r="F37" s="25"/>
      <c r="G37" s="62"/>
      <c r="H37" s="62"/>
      <c r="I37" s="64">
        <f t="shared" si="4"/>
        <v>5</v>
      </c>
      <c r="J37" s="60">
        <f t="shared" si="5"/>
        <v>150</v>
      </c>
    </row>
    <row r="38" spans="1:10" s="3" customFormat="1" ht="13.8">
      <c r="A38" s="25">
        <v>5</v>
      </c>
      <c r="B38" s="75" t="s">
        <v>46</v>
      </c>
      <c r="C38" s="39"/>
      <c r="D38" s="67"/>
      <c r="E38" s="25"/>
      <c r="F38" s="25">
        <v>3</v>
      </c>
      <c r="G38" s="62">
        <v>2</v>
      </c>
      <c r="H38" s="62"/>
      <c r="I38" s="64">
        <f t="shared" si="4"/>
        <v>4</v>
      </c>
      <c r="J38" s="60">
        <f t="shared" si="5"/>
        <v>120</v>
      </c>
    </row>
    <row r="39" spans="1:10" ht="13.8">
      <c r="A39" s="25">
        <v>6</v>
      </c>
      <c r="B39" s="75" t="s">
        <v>78</v>
      </c>
      <c r="C39" s="39"/>
      <c r="D39" s="67"/>
      <c r="E39" s="25">
        <v>1</v>
      </c>
      <c r="F39" s="25">
        <v>1</v>
      </c>
      <c r="G39" s="62"/>
      <c r="H39" s="62"/>
      <c r="I39" s="64">
        <f t="shared" si="4"/>
        <v>2</v>
      </c>
      <c r="J39" s="60">
        <f t="shared" si="5"/>
        <v>60</v>
      </c>
    </row>
    <row r="40" spans="1:10" ht="13.8">
      <c r="A40" s="230" t="s">
        <v>18</v>
      </c>
      <c r="B40" s="231"/>
      <c r="C40" s="173">
        <f t="shared" ref="C40:H40" si="6">SUM(C34:C39)</f>
        <v>9</v>
      </c>
      <c r="D40" s="172">
        <f t="shared" si="6"/>
        <v>10</v>
      </c>
      <c r="E40" s="171">
        <f t="shared" si="6"/>
        <v>4</v>
      </c>
      <c r="F40" s="171">
        <f t="shared" si="6"/>
        <v>4</v>
      </c>
      <c r="G40" s="60">
        <f t="shared" si="6"/>
        <v>2</v>
      </c>
      <c r="H40" s="60">
        <f t="shared" si="6"/>
        <v>0</v>
      </c>
      <c r="I40" s="169">
        <f>SUM(I34,I35,I36,I37,I38,I39,)</f>
        <v>28</v>
      </c>
      <c r="J40" s="169">
        <f>SUM(J34:J39)</f>
        <v>840</v>
      </c>
    </row>
    <row r="41" spans="1:10" ht="13.8">
      <c r="A41" s="232"/>
      <c r="B41" s="233"/>
      <c r="C41" s="162"/>
      <c r="D41" s="160"/>
      <c r="E41" s="174"/>
      <c r="F41" s="174"/>
      <c r="G41" s="149">
        <f>(G40+H40)/2</f>
        <v>1</v>
      </c>
      <c r="H41" s="150"/>
      <c r="I41" s="174"/>
      <c r="J41" s="174"/>
    </row>
    <row r="42" spans="1:10" ht="13.8">
      <c r="A42" s="110" t="s">
        <v>89</v>
      </c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0" ht="13.8">
      <c r="A43" s="62">
        <v>1</v>
      </c>
      <c r="B43" s="24" t="s">
        <v>74</v>
      </c>
      <c r="C43" s="40">
        <v>2</v>
      </c>
      <c r="D43" s="66"/>
      <c r="E43" s="25"/>
      <c r="F43" s="25"/>
      <c r="G43" s="62"/>
      <c r="H43" s="62"/>
      <c r="I43" s="64">
        <f t="shared" ref="I43:I47" si="7">SUM(C43:F43)+ SUM(G43:H43)/2</f>
        <v>2</v>
      </c>
      <c r="J43" s="60">
        <f>I43*30</f>
        <v>60</v>
      </c>
    </row>
    <row r="44" spans="1:10" ht="13.8">
      <c r="A44" s="62">
        <v>2</v>
      </c>
      <c r="B44" s="24" t="s">
        <v>75</v>
      </c>
      <c r="C44" s="39"/>
      <c r="D44" s="67">
        <v>3</v>
      </c>
      <c r="E44" s="25">
        <v>3</v>
      </c>
      <c r="F44" s="25"/>
      <c r="G44" s="62"/>
      <c r="H44" s="62"/>
      <c r="I44" s="64">
        <f t="shared" si="7"/>
        <v>6</v>
      </c>
      <c r="J44" s="60">
        <f t="shared" ref="J44:J47" si="8">I44*30</f>
        <v>180</v>
      </c>
    </row>
    <row r="45" spans="1:10" ht="13.8">
      <c r="A45" s="62">
        <v>3</v>
      </c>
      <c r="B45" s="24" t="s">
        <v>76</v>
      </c>
      <c r="C45" s="39"/>
      <c r="D45" s="67"/>
      <c r="E45" s="25"/>
      <c r="F45" s="25">
        <v>3</v>
      </c>
      <c r="G45" s="62">
        <v>6</v>
      </c>
      <c r="H45" s="62"/>
      <c r="I45" s="64">
        <f t="shared" si="7"/>
        <v>6</v>
      </c>
      <c r="J45" s="60">
        <f t="shared" si="8"/>
        <v>180</v>
      </c>
    </row>
    <row r="46" spans="1:10" ht="13.8">
      <c r="A46" s="62">
        <v>4</v>
      </c>
      <c r="B46" s="24" t="s">
        <v>84</v>
      </c>
      <c r="C46" s="39"/>
      <c r="D46" s="67"/>
      <c r="E46" s="25">
        <v>3</v>
      </c>
      <c r="F46" s="25">
        <v>6</v>
      </c>
      <c r="G46" s="62">
        <v>6</v>
      </c>
      <c r="H46" s="62"/>
      <c r="I46" s="64">
        <f t="shared" ref="I46" si="9">SUM(C46:F46)+ SUM(G46:H46)/2</f>
        <v>12</v>
      </c>
      <c r="J46" s="60">
        <f t="shared" si="8"/>
        <v>360</v>
      </c>
    </row>
    <row r="47" spans="1:10" ht="13.8">
      <c r="A47" s="62">
        <v>5</v>
      </c>
      <c r="B47" s="24" t="s">
        <v>96</v>
      </c>
      <c r="C47" s="39"/>
      <c r="D47" s="67"/>
      <c r="E47" s="25">
        <v>2</v>
      </c>
      <c r="F47" s="25"/>
      <c r="G47" s="62"/>
      <c r="H47" s="62"/>
      <c r="I47" s="64">
        <f t="shared" si="7"/>
        <v>2</v>
      </c>
      <c r="J47" s="60">
        <f t="shared" si="8"/>
        <v>60</v>
      </c>
    </row>
    <row r="48" spans="1:10" ht="13.8">
      <c r="A48" s="112" t="s">
        <v>18</v>
      </c>
      <c r="B48" s="113"/>
      <c r="C48" s="173">
        <f>SUM(C43,C44,C45,C46,C47,)</f>
        <v>2</v>
      </c>
      <c r="D48" s="172">
        <f>SUM(D43,D44,D45,D46,D47,)</f>
        <v>3</v>
      </c>
      <c r="E48" s="171">
        <f>SUM(E43,E44,E45,E46,E47,)</f>
        <v>8</v>
      </c>
      <c r="F48" s="171">
        <f>SUM(F43,F44,F45,F46,F47,)</f>
        <v>9</v>
      </c>
      <c r="G48" s="65">
        <f>SUM(G43:G47)</f>
        <v>12</v>
      </c>
      <c r="H48" s="65">
        <f>SUM(H43:H47)</f>
        <v>0</v>
      </c>
      <c r="I48" s="169">
        <f>SUM(I43,I44,I45,I46,I47,)</f>
        <v>28</v>
      </c>
      <c r="J48" s="169">
        <f>I48*30</f>
        <v>840</v>
      </c>
    </row>
    <row r="49" spans="1:11" ht="12" customHeight="1">
      <c r="A49" s="114"/>
      <c r="B49" s="115"/>
      <c r="C49" s="162"/>
      <c r="D49" s="160"/>
      <c r="E49" s="158"/>
      <c r="F49" s="158"/>
      <c r="G49" s="100">
        <f>(G48+H48)/2</f>
        <v>6</v>
      </c>
      <c r="H49" s="101"/>
      <c r="I49" s="170"/>
      <c r="J49" s="170"/>
    </row>
    <row r="50" spans="1:11" ht="12.75" customHeight="1">
      <c r="A50" s="104" t="s">
        <v>25</v>
      </c>
      <c r="B50" s="105"/>
      <c r="C50" s="173">
        <f>SUM(C40,C48,)</f>
        <v>11</v>
      </c>
      <c r="D50" s="172">
        <f>SUM(D40,D48,)</f>
        <v>13</v>
      </c>
      <c r="E50" s="171">
        <f>SUM(E40,E48,)</f>
        <v>12</v>
      </c>
      <c r="F50" s="171">
        <f>SUM(F40,F48,)</f>
        <v>13</v>
      </c>
      <c r="G50" s="65">
        <f>SUM(G40,G48,)</f>
        <v>14</v>
      </c>
      <c r="H50" s="65">
        <f>SUM(H34,H35,H36,H37,H38,H39,H43,H44,H45,H47,)</f>
        <v>0</v>
      </c>
      <c r="I50" s="169">
        <f>SUM(I40,I48,)</f>
        <v>56</v>
      </c>
      <c r="J50" s="169">
        <f>I50*30</f>
        <v>1680</v>
      </c>
    </row>
    <row r="51" spans="1:11" ht="12" customHeight="1">
      <c r="A51" s="106"/>
      <c r="B51" s="107"/>
      <c r="C51" s="162"/>
      <c r="D51" s="160"/>
      <c r="E51" s="158"/>
      <c r="F51" s="158"/>
      <c r="G51" s="100">
        <f>(G50+H50)/2</f>
        <v>7</v>
      </c>
      <c r="H51" s="101"/>
      <c r="I51" s="170"/>
      <c r="J51" s="170"/>
    </row>
    <row r="52" spans="1:11" s="1" customFormat="1" ht="13.8">
      <c r="A52" s="120" t="s">
        <v>20</v>
      </c>
      <c r="B52" s="121"/>
      <c r="C52" s="173">
        <f t="shared" ref="C52:I52" si="10">SUM(C27,C31,C50,)</f>
        <v>35</v>
      </c>
      <c r="D52" s="172">
        <f t="shared" si="10"/>
        <v>36</v>
      </c>
      <c r="E52" s="171">
        <f t="shared" si="10"/>
        <v>37</v>
      </c>
      <c r="F52" s="171">
        <f t="shared" si="10"/>
        <v>36</v>
      </c>
      <c r="G52" s="65">
        <f t="shared" si="10"/>
        <v>34</v>
      </c>
      <c r="H52" s="65">
        <f t="shared" si="10"/>
        <v>20</v>
      </c>
      <c r="I52" s="169">
        <f t="shared" si="10"/>
        <v>171</v>
      </c>
      <c r="J52" s="169">
        <f>I52*30</f>
        <v>5130</v>
      </c>
      <c r="K52" s="5"/>
    </row>
    <row r="53" spans="1:11" s="1" customFormat="1" ht="13.8">
      <c r="A53" s="122"/>
      <c r="B53" s="123"/>
      <c r="C53" s="162"/>
      <c r="D53" s="160"/>
      <c r="E53" s="158"/>
      <c r="F53" s="158"/>
      <c r="G53" s="100">
        <f>(G52+H52)/2</f>
        <v>27</v>
      </c>
      <c r="H53" s="101"/>
      <c r="I53" s="170"/>
      <c r="J53" s="170"/>
      <c r="K53" s="5"/>
    </row>
    <row r="54" spans="1:11" ht="13.8">
      <c r="A54" s="62">
        <v>1</v>
      </c>
      <c r="B54" s="24" t="s">
        <v>53</v>
      </c>
      <c r="C54" s="41" t="s">
        <v>90</v>
      </c>
      <c r="D54" s="68" t="s">
        <v>90</v>
      </c>
      <c r="E54" s="27" t="s">
        <v>90</v>
      </c>
      <c r="F54" s="27"/>
      <c r="G54" s="153"/>
      <c r="H54" s="154"/>
      <c r="I54" s="64"/>
      <c r="J54" s="60">
        <v>42</v>
      </c>
    </row>
    <row r="55" spans="1:11" ht="13.8">
      <c r="A55" s="62">
        <v>2</v>
      </c>
      <c r="B55" s="24" t="s">
        <v>54</v>
      </c>
      <c r="C55" s="39">
        <v>2</v>
      </c>
      <c r="D55" s="67">
        <v>2</v>
      </c>
      <c r="E55" s="26">
        <v>2</v>
      </c>
      <c r="F55" s="26">
        <v>2</v>
      </c>
      <c r="G55" s="28">
        <v>2</v>
      </c>
      <c r="H55" s="28">
        <v>2</v>
      </c>
      <c r="I55" s="64">
        <f t="shared" ref="I55" si="11">SUM(C55:F55)+ SUM(G55:H55)/2</f>
        <v>10</v>
      </c>
      <c r="J55" s="60">
        <f t="shared" ref="J55" si="12">I55*30</f>
        <v>300</v>
      </c>
    </row>
    <row r="56" spans="1:11" ht="13.8">
      <c r="A56" s="29">
        <v>3</v>
      </c>
      <c r="B56" s="30" t="s">
        <v>79</v>
      </c>
      <c r="C56" s="77"/>
      <c r="D56" s="73" t="s">
        <v>80</v>
      </c>
      <c r="E56" s="31" t="s">
        <v>80</v>
      </c>
      <c r="F56" s="31"/>
      <c r="G56" s="155"/>
      <c r="H56" s="156"/>
      <c r="I56" s="60"/>
      <c r="J56" s="63">
        <v>10</v>
      </c>
    </row>
    <row r="57" spans="1:11" ht="13.8">
      <c r="A57" s="112" t="s">
        <v>42</v>
      </c>
      <c r="B57" s="113"/>
      <c r="C57" s="161">
        <f>SUM(C52,C55,)</f>
        <v>37</v>
      </c>
      <c r="D57" s="159">
        <f>SUM(D52,D55,)</f>
        <v>38</v>
      </c>
      <c r="E57" s="157">
        <f>SUM(E52,E55,)</f>
        <v>39</v>
      </c>
      <c r="F57" s="157">
        <f t="shared" ref="F57" si="13">SUM(F52,F54,F55,)</f>
        <v>38</v>
      </c>
      <c r="G57" s="33">
        <f>SUM(G52,G55,)</f>
        <v>36</v>
      </c>
      <c r="H57" s="33">
        <f>SUM(H52,H54,H55,)</f>
        <v>22</v>
      </c>
      <c r="I57" s="163">
        <f>SUM(I52,I54,I55,)</f>
        <v>181</v>
      </c>
      <c r="J57" s="165">
        <f>I57*30+10</f>
        <v>5440</v>
      </c>
    </row>
    <row r="58" spans="1:11" ht="13.8">
      <c r="A58" s="114"/>
      <c r="B58" s="115"/>
      <c r="C58" s="162"/>
      <c r="D58" s="160"/>
      <c r="E58" s="158"/>
      <c r="F58" s="158"/>
      <c r="G58" s="127">
        <f>(G57+H57)/2</f>
        <v>29</v>
      </c>
      <c r="H58" s="128"/>
      <c r="I58" s="164"/>
      <c r="J58" s="166"/>
    </row>
    <row r="59" spans="1:11" s="7" customFormat="1" ht="12.75" customHeight="1">
      <c r="A59" s="132" t="s">
        <v>92</v>
      </c>
      <c r="B59" s="133"/>
      <c r="C59" s="133"/>
      <c r="D59" s="133"/>
      <c r="E59" s="133"/>
      <c r="F59" s="133"/>
      <c r="G59" s="133"/>
      <c r="H59" s="133"/>
      <c r="I59" s="133"/>
      <c r="J59" s="133"/>
    </row>
    <row r="60" spans="1:11" s="2" customFormat="1" ht="19.2" customHeight="1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6"/>
    </row>
    <row r="61" spans="1:11" s="2" customFormat="1" ht="28.95" customHeight="1">
      <c r="A61" s="167" t="s">
        <v>85</v>
      </c>
      <c r="B61" s="168"/>
      <c r="C61" s="168"/>
      <c r="D61" s="168"/>
      <c r="E61" s="168"/>
      <c r="F61" s="168"/>
      <c r="G61" s="168"/>
      <c r="H61" s="168"/>
      <c r="I61" s="168"/>
      <c r="J61" s="168"/>
      <c r="K61" s="6"/>
    </row>
    <row r="62" spans="1:11" ht="18.75" customHeight="1">
      <c r="A62" s="34"/>
      <c r="B62" s="138" t="s">
        <v>95</v>
      </c>
      <c r="C62" s="138"/>
      <c r="D62" s="138"/>
      <c r="E62" s="138"/>
      <c r="F62" s="96" t="s">
        <v>26</v>
      </c>
      <c r="G62" s="96"/>
      <c r="H62" s="96"/>
      <c r="I62" s="96" t="s">
        <v>27</v>
      </c>
      <c r="J62" s="96"/>
    </row>
    <row r="63" spans="1:11" ht="12" customHeight="1">
      <c r="A63" s="34"/>
      <c r="B63" s="139" t="s">
        <v>28</v>
      </c>
      <c r="C63" s="139"/>
      <c r="D63" s="139"/>
      <c r="E63" s="139"/>
      <c r="F63" s="140">
        <v>4</v>
      </c>
      <c r="G63" s="140"/>
      <c r="H63" s="140"/>
      <c r="I63" s="140">
        <v>140</v>
      </c>
      <c r="J63" s="140"/>
    </row>
    <row r="64" spans="1:11" ht="12" customHeight="1">
      <c r="A64" s="34"/>
      <c r="B64" s="139" t="s">
        <v>61</v>
      </c>
      <c r="C64" s="139"/>
      <c r="D64" s="139"/>
      <c r="E64" s="139"/>
      <c r="F64" s="140">
        <v>4</v>
      </c>
      <c r="G64" s="140"/>
      <c r="H64" s="140"/>
      <c r="I64" s="140">
        <v>140</v>
      </c>
      <c r="J64" s="140"/>
    </row>
    <row r="65" spans="1:10" ht="12" customHeight="1">
      <c r="A65" s="34"/>
      <c r="B65" s="142" t="s">
        <v>29</v>
      </c>
      <c r="C65" s="142"/>
      <c r="D65" s="142"/>
      <c r="E65" s="142"/>
      <c r="F65" s="96">
        <f>SUM(F63:F64)</f>
        <v>8</v>
      </c>
      <c r="G65" s="96"/>
      <c r="H65" s="96"/>
      <c r="I65" s="96">
        <f>SUM(I63:I64)</f>
        <v>280</v>
      </c>
      <c r="J65" s="96"/>
    </row>
    <row r="66" spans="1:10" ht="12" customHeight="1">
      <c r="A66" s="34"/>
      <c r="B66" s="35"/>
      <c r="C66" s="35"/>
      <c r="D66" s="35"/>
      <c r="E66" s="35"/>
      <c r="F66" s="36"/>
      <c r="G66" s="36"/>
      <c r="H66" s="36"/>
      <c r="I66" s="36"/>
      <c r="J66" s="36"/>
    </row>
    <row r="67" spans="1:10" ht="13.8">
      <c r="A67" s="124" t="s">
        <v>81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0" ht="13.8">
      <c r="A68" s="124" t="s">
        <v>97</v>
      </c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0" ht="13.8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3.8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>
      <c r="B71" s="131" t="s">
        <v>102</v>
      </c>
      <c r="C71" s="131"/>
      <c r="D71" s="131"/>
      <c r="E71" s="131"/>
      <c r="F71" s="131"/>
      <c r="G71" s="131"/>
      <c r="H71" s="131"/>
      <c r="I71" s="131"/>
      <c r="J71" s="131"/>
    </row>
  </sheetData>
  <mergeCells count="94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0:B41"/>
    <mergeCell ref="C40:C41"/>
    <mergeCell ref="D40:D41"/>
    <mergeCell ref="E40:E41"/>
    <mergeCell ref="F40:F41"/>
    <mergeCell ref="I40:I41"/>
    <mergeCell ref="J40:J41"/>
    <mergeCell ref="G41:H41"/>
    <mergeCell ref="A42:J42"/>
    <mergeCell ref="A48:B49"/>
    <mergeCell ref="C48:C49"/>
    <mergeCell ref="D48:D49"/>
    <mergeCell ref="E48:E49"/>
    <mergeCell ref="F48:F49"/>
    <mergeCell ref="I48:I49"/>
    <mergeCell ref="J48:J49"/>
    <mergeCell ref="G49:H49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B62:E62"/>
    <mergeCell ref="F62:H62"/>
    <mergeCell ref="I62:J62"/>
    <mergeCell ref="G54:H54"/>
    <mergeCell ref="G56:H56"/>
    <mergeCell ref="A57:B58"/>
    <mergeCell ref="C57:C58"/>
    <mergeCell ref="D57:D58"/>
    <mergeCell ref="E57:E58"/>
    <mergeCell ref="F57:F58"/>
    <mergeCell ref="I57:I58"/>
    <mergeCell ref="J57:J58"/>
    <mergeCell ref="G58:H58"/>
    <mergeCell ref="A59:J60"/>
    <mergeCell ref="A61:J61"/>
    <mergeCell ref="B71:J71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A67:J67"/>
    <mergeCell ref="A68:J68"/>
  </mergeCells>
  <printOptions horizontalCentered="1"/>
  <pageMargins left="0.23622047244094491" right="0.23622047244094491" top="0.35433070866141736" bottom="0.35433070866141736" header="0" footer="0"/>
  <pageSetup paperSize="9" scale="7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IV TM 21-22</vt:lpstr>
      <vt:lpstr> III TMg (4 let) 21-22 </vt:lpstr>
      <vt:lpstr> III TMp (5 let)21-22</vt:lpstr>
      <vt:lpstr> II TM 21-22</vt:lpstr>
      <vt:lpstr> I TM 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2021-04-18T00:11:24Z</cp:lastPrinted>
  <dcterms:created xsi:type="dcterms:W3CDTF">2012-01-09T22:56:51Z</dcterms:created>
  <dcterms:modified xsi:type="dcterms:W3CDTF">2021-08-21T17:38:01Z</dcterms:modified>
</cp:coreProperties>
</file>